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166925"/>
  <mc:AlternateContent xmlns:mc="http://schemas.openxmlformats.org/markup-compatibility/2006">
    <mc:Choice Requires="x15">
      <x15ac:absPath xmlns:x15ac="http://schemas.microsoft.com/office/spreadsheetml/2010/11/ac" url="/Users/ashleyjames/Downloads/"/>
    </mc:Choice>
  </mc:AlternateContent>
  <xr:revisionPtr revIDLastSave="0" documentId="13_ncr:1_{E6D6BA08-FB55-6044-AB91-4FD9585D08DF}" xr6:coauthVersionLast="47" xr6:coauthVersionMax="47" xr10:uidLastSave="{00000000-0000-0000-0000-000000000000}"/>
  <bookViews>
    <workbookView xWindow="0" yWindow="520" windowWidth="33600" windowHeight="19020" tabRatio="885" xr2:uid="{E7DE239D-8D7F-4387-B238-3E502E6EE873}"/>
  </bookViews>
  <sheets>
    <sheet name="CLIENT SUMMARY" sheetId="21" r:id="rId1"/>
    <sheet name="OUTDOOR MEDIA SCHEDULES" sheetId="10" r:id="rId2"/>
    <sheet name="3.Running Total " sheetId="1" state="hidden" r:id="rId3"/>
  </sheets>
  <definedNames>
    <definedName name="Print_Area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0" l="1"/>
  <c r="G36" i="21"/>
  <c r="K14" i="10" l="1"/>
  <c r="K13" i="10"/>
  <c r="K44" i="10"/>
  <c r="K40" i="10"/>
  <c r="K41" i="10"/>
  <c r="K42" i="10"/>
  <c r="K43" i="10"/>
  <c r="K39" i="10"/>
  <c r="K15" i="10" l="1"/>
  <c r="K45" i="10"/>
  <c r="C23" i="21"/>
  <c r="C21" i="21"/>
  <c r="K37" i="10"/>
  <c r="K36" i="10"/>
  <c r="K35" i="10"/>
  <c r="K34" i="10"/>
  <c r="K33" i="10"/>
  <c r="K25" i="10"/>
  <c r="K26" i="10"/>
  <c r="K27" i="10"/>
  <c r="K28" i="10"/>
  <c r="K29" i="10"/>
  <c r="K30" i="10"/>
  <c r="K31" i="10"/>
  <c r="K24" i="10"/>
  <c r="K23" i="10"/>
  <c r="K9" i="10"/>
  <c r="K38" i="10" l="1"/>
  <c r="K32" i="10"/>
  <c r="K10" i="10"/>
  <c r="K11" i="10"/>
  <c r="K8" i="10"/>
  <c r="K12" i="10" l="1"/>
  <c r="K47" i="10" s="1"/>
  <c r="H50" i="10" l="1"/>
  <c r="F16" i="1" l="1"/>
  <c r="O8" i="1"/>
  <c r="H10" i="1"/>
  <c r="M10" i="1" s="1"/>
  <c r="H11" i="1"/>
  <c r="M11" i="1" s="1"/>
  <c r="H9" i="1"/>
  <c r="M9" i="1" s="1"/>
  <c r="I16" i="1" l="1"/>
  <c r="O16" i="1"/>
  <c r="G37" i="21" l="1"/>
  <c r="G38" i="21" s="1"/>
</calcChain>
</file>

<file path=xl/sharedStrings.xml><?xml version="1.0" encoding="utf-8"?>
<sst xmlns="http://schemas.openxmlformats.org/spreadsheetml/2006/main" count="356" uniqueCount="184">
  <si>
    <t>Date</t>
  </si>
  <si>
    <t xml:space="preserve">1. MEDIA SUMMARY </t>
  </si>
  <si>
    <t xml:space="preserve">The Media Owner AM captures the data here.  This is the collaborative work between the Brand Owner and Media Owner AM. It captures how much product goes to each media owner. It also helps formulise the brief to Operations. </t>
  </si>
  <si>
    <t>Company:</t>
  </si>
  <si>
    <t>Brand / Sub Brand:</t>
  </si>
  <si>
    <t xml:space="preserve">Brand Contact: </t>
  </si>
  <si>
    <t>GM Brand Owner AM:</t>
  </si>
  <si>
    <t>GM Media Owner AM:</t>
  </si>
  <si>
    <t>GM Operations:</t>
  </si>
  <si>
    <t xml:space="preserve">GM Design: </t>
  </si>
  <si>
    <t>Outdoor</t>
  </si>
  <si>
    <t>Digital Online</t>
  </si>
  <si>
    <t>TV</t>
  </si>
  <si>
    <t>BREAKDOWN OF VALUES AS PER AGREEMENT:</t>
  </si>
  <si>
    <t>Management fee %:</t>
  </si>
  <si>
    <t>Ratio:</t>
  </si>
  <si>
    <t>Total Product Value as per Agreement:</t>
  </si>
  <si>
    <t>Total Media Value as per Agreement:</t>
  </si>
  <si>
    <t>Total Management Fee as per Agreement:</t>
  </si>
  <si>
    <t>MEDIA AND MEDIA OWNER</t>
  </si>
  <si>
    <t>LOCATION OF SITE</t>
  </si>
  <si>
    <t>DATE TO BE LIVE</t>
  </si>
  <si>
    <t>DURATION Of CAMPAIGN</t>
  </si>
  <si>
    <t>SITE TYPE (DIGITAL or STATIC)</t>
  </si>
  <si>
    <t>VALUE OF MEDIA REVLON RECEIVED</t>
  </si>
  <si>
    <t>MO COMMENTS</t>
  </si>
  <si>
    <t xml:space="preserve"> </t>
  </si>
  <si>
    <t>ALV</t>
  </si>
  <si>
    <t>See Breakdown on Outdoor Media Schedule Tab</t>
  </si>
  <si>
    <t>3months</t>
  </si>
  <si>
    <t>DIGITAL</t>
  </si>
  <si>
    <t>LIVE</t>
  </si>
  <si>
    <t>NX</t>
  </si>
  <si>
    <t xml:space="preserve">AR </t>
  </si>
  <si>
    <t>1.5months</t>
  </si>
  <si>
    <t>COMPLETE</t>
  </si>
  <si>
    <t>BL</t>
  </si>
  <si>
    <t>1 month</t>
  </si>
  <si>
    <t>JJ</t>
  </si>
  <si>
    <t xml:space="preserve">1months </t>
  </si>
  <si>
    <t xml:space="preserve">1 months </t>
  </si>
  <si>
    <t>4.5 months</t>
  </si>
  <si>
    <t>TOTAL VALUE PER MEDIA</t>
  </si>
  <si>
    <t>GRAND TOTALS</t>
  </si>
  <si>
    <t>Difference btw Agreement Values and Actual</t>
  </si>
  <si>
    <t>BRAND TO BE ADVERTISED</t>
  </si>
  <si>
    <t>OUTDOOR SITE NUMBER</t>
  </si>
  <si>
    <t>DECRIPTION OF LOCATION</t>
  </si>
  <si>
    <t xml:space="preserve">TECHNICAL SPECS </t>
  </si>
  <si>
    <t xml:space="preserve">ACTUAL GO LIVE DATE </t>
  </si>
  <si>
    <t>DURATION Of CAMPAIGN IN MONTHS</t>
  </si>
  <si>
    <t>VALUE OF MEDIA PER MONTH</t>
  </si>
  <si>
    <t>TOTAL VALUE OF MEDIA</t>
  </si>
  <si>
    <t>NXD 011 - 05</t>
  </si>
  <si>
    <t>Malibongwe Mega Digital</t>
  </si>
  <si>
    <t>13 Malibongwe Dr, Strydompark, Randburg, 2169</t>
  </si>
  <si>
    <t>1152px (w) x 384px (h)   </t>
  </si>
  <si>
    <t>E45</t>
  </si>
  <si>
    <t>NXD 001 - 05</t>
  </si>
  <si>
    <t>M1 Melrose Digital</t>
  </si>
  <si>
    <t>M1 North Highway, Melrose Arch driver's left, before Corlett Dr off ramp</t>
  </si>
  <si>
    <t>576px (w) x 832px (h)</t>
  </si>
  <si>
    <t>NXD 002 - 05</t>
  </si>
  <si>
    <t>Bryanston Mega Digital</t>
  </si>
  <si>
    <t>Cnr Winnie Mandela and Peter Place, Bryanston</t>
  </si>
  <si>
    <t>960px (w) x 500px (h) </t>
  </si>
  <si>
    <t>NXD 005 - 05</t>
  </si>
  <si>
    <t>14th Ave Mega Digital</t>
  </si>
  <si>
    <t>Corner William Nicol and, Joseph Lister St, Constantia Kloof, Roodepoort</t>
  </si>
  <si>
    <t>NXD 008 - 05</t>
  </si>
  <si>
    <t>Jan Smuts Craighall</t>
  </si>
  <si>
    <t>379 Jan Smuts Ave, Craighall Park, Randburg, 2196</t>
  </si>
  <si>
    <t>960px (w) x  288px (h)</t>
  </si>
  <si>
    <t>AOD01-A</t>
  </si>
  <si>
    <t>Corlett Drive, Melrose North, Birnam</t>
  </si>
  <si>
    <t>576px (w) x 480px (h)</t>
  </si>
  <si>
    <t>AOD02-A</t>
  </si>
  <si>
    <t>Katherine Drive - Sandown</t>
  </si>
  <si>
    <t>AOD03-A</t>
  </si>
  <si>
    <t>William Nicol Drive - Bryanston</t>
  </si>
  <si>
    <t>E46</t>
  </si>
  <si>
    <t>J048-L</t>
  </si>
  <si>
    <t>Avignon</t>
  </si>
  <si>
    <t>Billboard is situated on the N1 Western Bypass between Rivonia Road and William Nicol Road. Traffic heading towards Sandton. Randburg and Soweto. coming from the Buccleuch interchange.</t>
  </si>
  <si>
    <t>864px (w) x 1152px (h)</t>
  </si>
  <si>
    <t>J106-L</t>
  </si>
  <si>
    <t>Old Mint</t>
  </si>
  <si>
    <t>This Digital billboard is situated on the N1 highway between the Samrand and Brakfontein offramp. Traffic is travelling from Pretoria and Centurion towards Midrand and Johannesburg</t>
  </si>
  <si>
    <t>1520px (w)  x 360px (h)</t>
  </si>
  <si>
    <t>J114-L</t>
  </si>
  <si>
    <t>Newtown</t>
  </si>
  <si>
    <t>Traffic travelling on the M1 south from Woodmead Sandton Rosebank and Killarney to JHB CBD Germiston Soweto JHB South and JHB West.</t>
  </si>
  <si>
    <t>1280px (w) x 640px (h)</t>
  </si>
  <si>
    <t>J168-L</t>
  </si>
  <si>
    <t>Barloworld</t>
  </si>
  <si>
    <t>This powerful billboard is situated on the M1 Highway between the Grayston and Marlboro offramps.</t>
  </si>
  <si>
    <t>1792px (w) x 480px (h)</t>
  </si>
  <si>
    <t>J252-S</t>
  </si>
  <si>
    <t>The Dome</t>
  </si>
  <si>
    <t xml:space="preserve">Facing traffic traveling in a northly direction from Beyers Naude Drive and Hendrik Potgieter Drive on Northumberland Drive towards Northgate Shopping Centre and the We Buy Cars Dome shortly before this road becomes Witkoppen Road heading towards Sandton and Fourways Mall. </t>
  </si>
  <si>
    <t>1152px (w) x 288px (h)</t>
  </si>
  <si>
    <t>J359-R</t>
  </si>
  <si>
    <t>Star College LED</t>
  </si>
  <si>
    <t>Billboard situated at Star College adjacent to the N2 Highway facing traffic travelling from Cape Town to Cape Town international airport Stellenbosch and Somerset West.</t>
  </si>
  <si>
    <t>J378-L</t>
  </si>
  <si>
    <t>Silver Lakes (WBC) LED</t>
  </si>
  <si>
    <t>This billboard is situated on Solomon Mahlangu (M10) on your left-hand side just as you disembark from the N4 Highway in Silverlakes. This is a very busy section of the M10 with a lot of prominent shops and malls in the area.</t>
  </si>
  <si>
    <t>1728px (w) x 456px (h)</t>
  </si>
  <si>
    <t>ALV-13</t>
  </si>
  <si>
    <t>Kempton Park</t>
  </si>
  <si>
    <t>Johannesburg</t>
  </si>
  <si>
    <t>1280px (w) x 620px (h)</t>
  </si>
  <si>
    <t>ALV-18</t>
  </si>
  <si>
    <t>Soweto</t>
  </si>
  <si>
    <t>ALV-20</t>
  </si>
  <si>
    <t>Tembisa</t>
  </si>
  <si>
    <t>ALV-22</t>
  </si>
  <si>
    <t>Wynberg</t>
  </si>
  <si>
    <t>ALV-64</t>
  </si>
  <si>
    <t>Bloemfontein</t>
  </si>
  <si>
    <t>ALV-56</t>
  </si>
  <si>
    <t>Middelburg</t>
  </si>
  <si>
    <t>ALV-58</t>
  </si>
  <si>
    <t>Witbank</t>
  </si>
  <si>
    <t>ALV-60</t>
  </si>
  <si>
    <t>Kimberley</t>
  </si>
  <si>
    <t>Kimberly</t>
  </si>
  <si>
    <t>1216px (w) x 928px (h)</t>
  </si>
  <si>
    <t>BLO001</t>
  </si>
  <si>
    <t>Benmore  Digital Screen</t>
  </si>
  <si>
    <t>648 pixels (W) x 576 pixels (H)</t>
  </si>
  <si>
    <t>BLO009</t>
  </si>
  <si>
    <t xml:space="preserve">Malboro Off-ramp Digital </t>
  </si>
  <si>
    <t>800 pixels (W) x 420 pixels (H</t>
  </si>
  <si>
    <t>BLO002</t>
  </si>
  <si>
    <t>Grayston Drive Digital Screen</t>
  </si>
  <si>
    <t>864 pixels (W) x 288 pixels (H)</t>
  </si>
  <si>
    <t>BLO010</t>
  </si>
  <si>
    <t>M1 Woodmead Digital Screen</t>
  </si>
  <si>
    <t>1240 pixels (W) x 380 pixels (H)</t>
  </si>
  <si>
    <t>BLO007</t>
  </si>
  <si>
    <t>Ballito Digital Screen</t>
  </si>
  <si>
    <t>960 pixels (W) x 480 pixels (H)</t>
  </si>
  <si>
    <t>BLO012</t>
  </si>
  <si>
    <t>Sakhumzi Digital Screen</t>
  </si>
  <si>
    <t>1536 pixels (W) x 768 pixels (H)</t>
  </si>
  <si>
    <t>AG13</t>
  </si>
  <si>
    <t>Umhlanga</t>
  </si>
  <si>
    <t xml:space="preserve">8 x Screens </t>
  </si>
  <si>
    <t>Width 512px X Height 768px, png, jpeg, mp4</t>
  </si>
  <si>
    <t>TOTAL MEDIA SECURED</t>
  </si>
  <si>
    <t>TOTAL MEDIA REQUIRED</t>
  </si>
  <si>
    <t>TOTAL MEDIA OUTSTANDING</t>
  </si>
  <si>
    <r>
      <t xml:space="preserve">2. EXCHANGE RUNNING TOTAL: </t>
    </r>
    <r>
      <rPr>
        <b/>
        <u/>
        <sz val="11"/>
        <color rgb="FFFF0000"/>
        <rFont val="Calibri"/>
        <family val="2"/>
        <scheme val="minor"/>
      </rPr>
      <t>Account Managers to capture the summary and status of current exchanges on the Account</t>
    </r>
  </si>
  <si>
    <t>CUSTOMER:</t>
  </si>
  <si>
    <t>PRODUCT TO EXCHANGE</t>
  </si>
  <si>
    <t>ADVERTISING TO GIVE</t>
  </si>
  <si>
    <t>MANAGEMENT FEE PAYABLE</t>
  </si>
  <si>
    <t>Debit</t>
  </si>
  <si>
    <t xml:space="preserve"> Ratio</t>
  </si>
  <si>
    <t>Product Description</t>
  </si>
  <si>
    <t>direct/inter alia*</t>
  </si>
  <si>
    <t>Credit</t>
  </si>
  <si>
    <t>Brand to Flight</t>
  </si>
  <si>
    <t>Date to Flight</t>
  </si>
  <si>
    <t xml:space="preserve">Job # </t>
  </si>
  <si>
    <t>Status</t>
  </si>
  <si>
    <t>Media Owner Name</t>
  </si>
  <si>
    <t>list  brand/s here</t>
  </si>
  <si>
    <t>inter alia</t>
  </si>
  <si>
    <t>Finalised</t>
  </si>
  <si>
    <t>direct/inter alia</t>
  </si>
  <si>
    <t>?</t>
  </si>
  <si>
    <t>Planned</t>
  </si>
  <si>
    <t>*inter alia = among other things. To be deducted off Booking sheet ( once a trade is concluded all Grapevine owned product to be moved from Tracket to Grapevine Booking Sheet with *Moved to Booking Sheet note)</t>
  </si>
  <si>
    <t>Inter Ala trades cannot be conducted if a trade or part of trade hasn’t been concluded otherwise you wouldn’t know what product you could trade with another exchange.</t>
  </si>
  <si>
    <t>the below only applies if applicable</t>
  </si>
  <si>
    <t>Bonus Media</t>
  </si>
  <si>
    <t>Media</t>
  </si>
  <si>
    <t xml:space="preserve">Flight Date </t>
  </si>
  <si>
    <t>Description</t>
  </si>
  <si>
    <t>Production Billing</t>
  </si>
  <si>
    <t>Job#</t>
  </si>
  <si>
    <t>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</si>
</sst>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quot;R&quot;#,##0;[Red]\-&quot;R&quot;#,##0"/>
    <numFmt numFmtId="165" formatCode="_-* #,##0.00_-;\-* #,##0.00_-;_-* &quot;-&quot;??_-;_-@_-"/>
    <numFmt numFmtId="168" formatCode="_(&quot;R&quot;* #,##0.00_);_(&quot;R&quot;* \(#,##0.00\);_(&quot;R&quot;* &quot;-&quot;??_);_(@_)"/>
    <numFmt numFmtId="169" formatCode="_-[$R-1C09]* #,##0.00_-;\-[$R-1C09]* #,##0.00_-;_-[$R-1C09]* &quot;-&quot;??_-;_-@_-"/>
    <numFmt numFmtId="170" formatCode="_-[$R-1C09]* #,##0_-;\-[$R-1C09]* #,##0_-;_-[$R-1C09]* &quot;-&quot;??_-;_-@_-"/>
    <numFmt numFmtId="171" formatCode="&quot;R&quot;#,##0"/>
    <numFmt numFmtId="172" formatCode="&quot;R&quot;#,##0.00"/>
  </numFmts>
  <fonts count="50">
    <font>
      <sz val="11"/>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sz val="14"/>
      <color theme="1"/>
      <name val="Calibri"/>
      <family val="2"/>
      <scheme val="minor"/>
    </font>
    <font>
      <b/>
      <u/>
      <sz val="14"/>
      <color theme="1"/>
      <name val="Calibri"/>
      <family val="2"/>
      <scheme val="minor"/>
    </font>
    <font>
      <b/>
      <u/>
      <sz val="14"/>
      <color rgb="FFFF0000"/>
      <name val="Calibri"/>
      <family val="2"/>
      <scheme val="minor"/>
    </font>
    <font>
      <b/>
      <u/>
      <sz val="14"/>
      <name val="Calibri"/>
      <family val="2"/>
      <scheme val="minor"/>
    </font>
    <font>
      <b/>
      <sz val="14"/>
      <color rgb="FFFF0000"/>
      <name val="Calibri"/>
      <family val="2"/>
      <scheme val="minor"/>
    </font>
    <font>
      <sz val="14"/>
      <color rgb="FFFF0000"/>
      <name val="Calibri"/>
      <family val="2"/>
      <scheme val="minor"/>
    </font>
    <font>
      <b/>
      <sz val="14"/>
      <color theme="1"/>
      <name val="Calibri"/>
      <family val="2"/>
      <scheme val="minor"/>
    </font>
    <font>
      <b/>
      <sz val="14"/>
      <name val="Calibri"/>
      <family val="2"/>
      <scheme val="minor"/>
    </font>
    <font>
      <b/>
      <u val="doubleAccounting"/>
      <sz val="14"/>
      <color rgb="FFFF0000"/>
      <name val="Calibri"/>
      <family val="2"/>
      <scheme val="minor"/>
    </font>
    <font>
      <b/>
      <u/>
      <sz val="12"/>
      <color theme="1"/>
      <name val="Calibri"/>
      <family val="2"/>
      <scheme val="minor"/>
    </font>
    <font>
      <b/>
      <u/>
      <sz val="12"/>
      <name val="Calibri"/>
      <family val="2"/>
      <scheme val="minor"/>
    </font>
    <font>
      <b/>
      <sz val="18"/>
      <color theme="1"/>
      <name val="Calibri"/>
      <family val="2"/>
      <scheme val="minor"/>
    </font>
    <font>
      <sz val="12"/>
      <name val="Calibri"/>
      <family val="2"/>
      <scheme val="minor"/>
    </font>
    <font>
      <sz val="12"/>
      <color rgb="FFFF0000"/>
      <name val="Calibri"/>
      <family val="2"/>
      <scheme val="minor"/>
    </font>
    <font>
      <b/>
      <u/>
      <sz val="12"/>
      <color rgb="FFFF0000"/>
      <name val="Calibri"/>
      <family val="2"/>
      <scheme val="minor"/>
    </font>
    <font>
      <b/>
      <u/>
      <sz val="11"/>
      <color rgb="FFFF0000"/>
      <name val="Calibri"/>
      <family val="2"/>
      <scheme val="minor"/>
    </font>
    <font>
      <sz val="10"/>
      <name val="Arial"/>
      <family val="2"/>
    </font>
    <font>
      <b/>
      <u/>
      <sz val="12"/>
      <color rgb="FF000000"/>
      <name val="Calibri"/>
      <family val="2"/>
      <scheme val="minor"/>
    </font>
    <font>
      <b/>
      <u/>
      <sz val="11"/>
      <color rgb="FF000000"/>
      <name val="Calibri"/>
      <family val="2"/>
      <scheme val="minor"/>
    </font>
    <font>
      <sz val="11"/>
      <color rgb="FF000000"/>
      <name val="Calibri"/>
      <family val="2"/>
      <scheme val="minor"/>
    </font>
    <font>
      <sz val="12"/>
      <color rgb="FF000000"/>
      <name val="Calibri"/>
      <family val="2"/>
      <scheme val="minor"/>
    </font>
    <font>
      <i/>
      <sz val="11"/>
      <color theme="0" tint="-0.499984740745262"/>
      <name val="Calibri"/>
      <family val="2"/>
      <scheme val="minor"/>
    </font>
    <font>
      <sz val="11"/>
      <color theme="0" tint="-0.499984740745262"/>
      <name val="Calibri"/>
      <family val="2"/>
      <scheme val="minor"/>
    </font>
    <font>
      <b/>
      <u/>
      <sz val="12"/>
      <color rgb="FF0070C0"/>
      <name val="Calibri"/>
      <family val="2"/>
      <scheme val="minor"/>
    </font>
    <font>
      <b/>
      <u/>
      <sz val="14"/>
      <color theme="0"/>
      <name val="Calibri"/>
      <family val="2"/>
      <scheme val="minor"/>
    </font>
    <font>
      <sz val="14"/>
      <color theme="0"/>
      <name val="Calibri"/>
      <family val="2"/>
      <scheme val="minor"/>
    </font>
    <font>
      <b/>
      <u/>
      <sz val="10"/>
      <color rgb="FF000000"/>
      <name val="Century Gothic"/>
      <family val="1"/>
    </font>
    <font>
      <b/>
      <u/>
      <sz val="11"/>
      <color rgb="FF0070C0"/>
      <name val="Calibri"/>
      <family val="2"/>
      <scheme val="minor"/>
    </font>
    <font>
      <u/>
      <sz val="11"/>
      <color theme="10"/>
      <name val="Calibri"/>
      <family val="2"/>
      <scheme val="minor"/>
    </font>
    <font>
      <b/>
      <sz val="11"/>
      <name val="Calibri"/>
      <family val="2"/>
      <scheme val="minor"/>
    </font>
    <font>
      <b/>
      <sz val="11"/>
      <color rgb="FF00B050"/>
      <name val="Calibri"/>
      <family val="2"/>
      <scheme val="minor"/>
    </font>
    <font>
      <sz val="11"/>
      <color rgb="FF00B050"/>
      <name val="Calibri"/>
      <family val="2"/>
      <scheme val="minor"/>
    </font>
    <font>
      <i/>
      <sz val="14"/>
      <color theme="1"/>
      <name val="Calibri"/>
      <family val="2"/>
      <scheme val="minor"/>
    </font>
    <font>
      <sz val="11"/>
      <color theme="1"/>
      <name val="Calibri"/>
      <family val="2"/>
    </font>
    <font>
      <u/>
      <sz val="11"/>
      <color rgb="FF00B050"/>
      <name val="Calibri"/>
      <family val="2"/>
      <scheme val="minor"/>
    </font>
    <font>
      <sz val="12"/>
      <color rgb="FF00B050"/>
      <name val="Calibri"/>
      <family val="2"/>
      <scheme val="minor"/>
    </font>
    <font>
      <sz val="8"/>
      <name val="Calibri"/>
      <family val="2"/>
      <scheme val="minor"/>
    </font>
    <font>
      <sz val="11"/>
      <name val="Calibri"/>
      <family val="2"/>
    </font>
    <font>
      <sz val="11"/>
      <color rgb="FF000000"/>
      <name val="Calibri"/>
      <family val="2"/>
      <charset val="1"/>
    </font>
    <font>
      <sz val="12"/>
      <color rgb="FF000000"/>
      <name val="Calibri"/>
      <family val="2"/>
      <charset val="1"/>
    </font>
    <font>
      <sz val="12"/>
      <color theme="1"/>
      <name val="ITC Avant Garde Std Bk"/>
    </font>
    <font>
      <sz val="12"/>
      <color rgb="FF000000"/>
      <name val="Aptos"/>
      <family val="2"/>
      <charset val="1"/>
    </font>
  </fonts>
  <fills count="15">
    <fill>
      <patternFill patternType="none"/>
    </fill>
    <fill>
      <patternFill patternType="gray125"/>
    </fill>
    <fill>
      <patternFill patternType="solid">
        <fgColor theme="1"/>
        <bgColor indexed="64"/>
      </patternFill>
    </fill>
    <fill>
      <patternFill patternType="solid">
        <fgColor rgb="FFBFBFBF"/>
        <bgColor rgb="FF000000"/>
      </patternFill>
    </fill>
    <fill>
      <patternFill patternType="solid">
        <fgColor rgb="FFFFFF00"/>
        <bgColor rgb="FF000000"/>
      </patternFill>
    </fill>
    <fill>
      <patternFill patternType="solid">
        <fgColor theme="0" tint="-0.249977111117893"/>
        <bgColor rgb="FF000000"/>
      </patternFill>
    </fill>
    <fill>
      <patternFill patternType="solid">
        <fgColor rgb="FFFFFF00"/>
        <bgColor indexed="64"/>
      </patternFill>
    </fill>
    <fill>
      <patternFill patternType="solid">
        <fgColor rgb="FFACB9CA"/>
        <bgColor indexed="64"/>
      </patternFill>
    </fill>
    <fill>
      <patternFill patternType="solid">
        <fgColor rgb="FF00B050"/>
        <bgColor rgb="FF000000"/>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s>
  <borders count="37">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top style="thin">
        <color rgb="FF000000"/>
      </top>
      <bottom style="thin">
        <color rgb="FF000000"/>
      </bottom>
      <diagonal/>
    </border>
    <border>
      <left/>
      <right/>
      <top style="thin">
        <color indexed="64"/>
      </top>
      <bottom style="thin">
        <color indexed="64"/>
      </bottom>
      <diagonal/>
    </border>
  </borders>
  <cellStyleXfs count="9">
    <xf numFmtId="0" fontId="0" fillId="0" borderId="0"/>
    <xf numFmtId="165" fontId="2" fillId="0" borderId="0" applyFont="0" applyFill="0" applyBorder="0" applyAlignment="0" applyProtection="0"/>
    <xf numFmtId="9" fontId="2" fillId="0" borderId="0" applyFont="0" applyFill="0" applyBorder="0" applyAlignment="0" applyProtection="0"/>
    <xf numFmtId="0" fontId="24"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xf numFmtId="0" fontId="41" fillId="0" borderId="0"/>
  </cellStyleXfs>
  <cellXfs count="211">
    <xf numFmtId="0" fontId="0" fillId="0" borderId="0" xfId="0"/>
    <xf numFmtId="0" fontId="3" fillId="0" borderId="0" xfId="0" applyFont="1"/>
    <xf numFmtId="0" fontId="3" fillId="2" borderId="0" xfId="0" applyFont="1" applyFill="1"/>
    <xf numFmtId="169" fontId="3" fillId="2" borderId="0" xfId="0" applyNumberFormat="1" applyFont="1" applyFill="1"/>
    <xf numFmtId="169" fontId="6" fillId="0" borderId="0" xfId="0" applyNumberFormat="1" applyFont="1"/>
    <xf numFmtId="0" fontId="7" fillId="0" borderId="0" xfId="0" applyFont="1"/>
    <xf numFmtId="170" fontId="6" fillId="0" borderId="0" xfId="0" applyNumberFormat="1" applyFont="1"/>
    <xf numFmtId="0" fontId="8" fillId="0" borderId="0" xfId="0" applyFont="1"/>
    <xf numFmtId="0" fontId="14" fillId="0" borderId="0" xfId="0" applyFont="1"/>
    <xf numFmtId="9" fontId="6" fillId="0" borderId="0" xfId="2" applyFont="1" applyBorder="1"/>
    <xf numFmtId="0" fontId="6" fillId="0" borderId="0" xfId="0" applyFont="1"/>
    <xf numFmtId="0" fontId="18" fillId="0" borderId="0" xfId="0" applyFont="1"/>
    <xf numFmtId="0" fontId="0" fillId="0" borderId="8" xfId="0" applyBorder="1"/>
    <xf numFmtId="0" fontId="0" fillId="0" borderId="9" xfId="0" applyBorder="1"/>
    <xf numFmtId="0" fontId="3" fillId="0" borderId="9" xfId="0" applyFont="1" applyBorder="1"/>
    <xf numFmtId="0" fontId="0" fillId="0" borderId="7" xfId="0" applyBorder="1"/>
    <xf numFmtId="0" fontId="0" fillId="0" borderId="11" xfId="0" applyBorder="1"/>
    <xf numFmtId="0" fontId="8" fillId="0" borderId="7" xfId="0" applyFont="1" applyBorder="1"/>
    <xf numFmtId="0" fontId="13" fillId="2" borderId="0" xfId="0" applyFont="1" applyFill="1"/>
    <xf numFmtId="0" fontId="14" fillId="0" borderId="0" xfId="0" applyFont="1" applyAlignment="1">
      <alignment vertical="center"/>
    </xf>
    <xf numFmtId="0" fontId="13" fillId="0" borderId="0" xfId="0" applyFont="1"/>
    <xf numFmtId="0" fontId="8" fillId="0" borderId="11" xfId="0" applyFont="1" applyBorder="1"/>
    <xf numFmtId="0" fontId="4" fillId="0" borderId="0" xfId="0" applyFont="1" applyAlignment="1">
      <alignment vertical="center"/>
    </xf>
    <xf numFmtId="0" fontId="10" fillId="0" borderId="0" xfId="0" applyFont="1"/>
    <xf numFmtId="0" fontId="10" fillId="2" borderId="0" xfId="0" applyFont="1" applyFill="1"/>
    <xf numFmtId="0" fontId="11" fillId="0" borderId="0" xfId="0" applyFont="1"/>
    <xf numFmtId="0" fontId="9" fillId="0" borderId="0" xfId="0" applyFont="1"/>
    <xf numFmtId="0" fontId="14" fillId="0" borderId="7" xfId="0" applyFont="1" applyBorder="1"/>
    <xf numFmtId="170" fontId="12" fillId="0" borderId="0" xfId="0" applyNumberFormat="1" applyFont="1"/>
    <xf numFmtId="0" fontId="12" fillId="2" borderId="0" xfId="0" applyFont="1" applyFill="1"/>
    <xf numFmtId="0" fontId="15" fillId="0" borderId="0" xfId="0" applyFont="1"/>
    <xf numFmtId="170" fontId="12" fillId="2" borderId="0" xfId="0" applyNumberFormat="1" applyFont="1" applyFill="1"/>
    <xf numFmtId="0" fontId="12" fillId="0" borderId="0" xfId="0" applyFont="1"/>
    <xf numFmtId="0" fontId="14" fillId="0" borderId="11" xfId="0" applyFont="1" applyBorder="1"/>
    <xf numFmtId="170" fontId="16" fillId="0" borderId="0" xfId="0" applyNumberFormat="1" applyFont="1"/>
    <xf numFmtId="0" fontId="16" fillId="2" borderId="0" xfId="0" applyFont="1" applyFill="1"/>
    <xf numFmtId="0" fontId="0" fillId="0" borderId="12" xfId="0" applyBorder="1"/>
    <xf numFmtId="0" fontId="0" fillId="0" borderId="13" xfId="0" applyBorder="1"/>
    <xf numFmtId="0" fontId="3" fillId="2" borderId="13" xfId="0" applyFont="1" applyFill="1" applyBorder="1"/>
    <xf numFmtId="0" fontId="3" fillId="0" borderId="13" xfId="0" applyFont="1" applyBorder="1"/>
    <xf numFmtId="0" fontId="0" fillId="0" borderId="14" xfId="0" applyBorder="1"/>
    <xf numFmtId="0" fontId="9" fillId="0" borderId="7" xfId="0" applyFont="1" applyBorder="1" applyAlignment="1">
      <alignment vertical="center"/>
    </xf>
    <xf numFmtId="0" fontId="5" fillId="0" borderId="7" xfId="0" applyFont="1" applyBorder="1" applyAlignment="1">
      <alignment vertical="center"/>
    </xf>
    <xf numFmtId="0" fontId="9" fillId="0" borderId="7" xfId="0" applyFont="1" applyBorder="1"/>
    <xf numFmtId="169" fontId="6" fillId="0" borderId="7" xfId="0" applyNumberFormat="1" applyFont="1" applyBorder="1"/>
    <xf numFmtId="0" fontId="19" fillId="0" borderId="8" xfId="0" applyFont="1" applyBorder="1"/>
    <xf numFmtId="0" fontId="5" fillId="0" borderId="0" xfId="0" applyFont="1"/>
    <xf numFmtId="0" fontId="20" fillId="0" borderId="0" xfId="0" applyFont="1"/>
    <xf numFmtId="14" fontId="6" fillId="0" borderId="0" xfId="0" applyNumberFormat="1" applyFont="1"/>
    <xf numFmtId="169" fontId="6" fillId="0" borderId="0" xfId="0" applyNumberFormat="1" applyFont="1" applyAlignment="1">
      <alignment horizontal="center"/>
    </xf>
    <xf numFmtId="169" fontId="6" fillId="0" borderId="7" xfId="0" applyNumberFormat="1" applyFont="1" applyBorder="1" applyAlignment="1">
      <alignment horizontal="center"/>
    </xf>
    <xf numFmtId="10" fontId="6" fillId="0" borderId="0" xfId="0" applyNumberFormat="1" applyFont="1"/>
    <xf numFmtId="169" fontId="6" fillId="0" borderId="11" xfId="0" applyNumberFormat="1" applyFont="1" applyBorder="1" applyAlignment="1">
      <alignment horizontal="left"/>
    </xf>
    <xf numFmtId="0" fontId="6" fillId="0" borderId="11" xfId="0" applyFont="1" applyBorder="1"/>
    <xf numFmtId="0" fontId="17" fillId="0" borderId="11" xfId="0" applyFont="1" applyBorder="1"/>
    <xf numFmtId="0" fontId="25" fillId="0" borderId="0" xfId="0" applyFont="1"/>
    <xf numFmtId="0" fontId="27" fillId="0" borderId="0" xfId="0" applyFont="1"/>
    <xf numFmtId="164" fontId="28" fillId="0" borderId="0" xfId="0" applyNumberFormat="1" applyFont="1" applyAlignment="1">
      <alignment horizontal="left" indent="6"/>
    </xf>
    <xf numFmtId="164" fontId="6" fillId="0" borderId="0" xfId="0" applyNumberFormat="1" applyFont="1"/>
    <xf numFmtId="0" fontId="19" fillId="0" borderId="9" xfId="0" applyFont="1" applyBorder="1"/>
    <xf numFmtId="0" fontId="9" fillId="0" borderId="0" xfId="0" applyFont="1" applyAlignment="1">
      <alignment vertical="center"/>
    </xf>
    <xf numFmtId="0" fontId="5" fillId="0" borderId="0" xfId="0" applyFont="1" applyAlignment="1">
      <alignment vertical="center"/>
    </xf>
    <xf numFmtId="0" fontId="0" fillId="0" borderId="10" xfId="0" applyBorder="1"/>
    <xf numFmtId="0" fontId="6" fillId="0" borderId="0" xfId="1" applyNumberFormat="1" applyFont="1" applyBorder="1" applyAlignment="1">
      <alignment horizontal="right"/>
    </xf>
    <xf numFmtId="170" fontId="6" fillId="0" borderId="7" xfId="1" applyNumberFormat="1" applyFont="1" applyBorder="1" applyAlignment="1">
      <alignment horizontal="right"/>
    </xf>
    <xf numFmtId="0" fontId="29" fillId="0" borderId="0" xfId="1" applyNumberFormat="1" applyFont="1" applyBorder="1" applyAlignment="1">
      <alignment horizontal="right"/>
    </xf>
    <xf numFmtId="0" fontId="29" fillId="0" borderId="0" xfId="1" applyNumberFormat="1" applyFont="1" applyAlignment="1">
      <alignment horizontal="right"/>
    </xf>
    <xf numFmtId="14" fontId="30" fillId="0" borderId="0" xfId="0" applyNumberFormat="1" applyFont="1"/>
    <xf numFmtId="0" fontId="29" fillId="0" borderId="9" xfId="0" applyFont="1" applyBorder="1"/>
    <xf numFmtId="0" fontId="0" fillId="0" borderId="16" xfId="0" applyBorder="1"/>
    <xf numFmtId="0" fontId="3" fillId="0" borderId="16" xfId="0" applyFont="1" applyBorder="1"/>
    <xf numFmtId="0" fontId="0" fillId="0" borderId="17" xfId="0" applyBorder="1"/>
    <xf numFmtId="0" fontId="25" fillId="0" borderId="18" xfId="0" applyFont="1" applyBorder="1"/>
    <xf numFmtId="0" fontId="26" fillId="0" borderId="0" xfId="0" applyFont="1"/>
    <xf numFmtId="0" fontId="3" fillId="0" borderId="19" xfId="0" applyFont="1" applyBorder="1"/>
    <xf numFmtId="0" fontId="28" fillId="0" borderId="0" xfId="0" applyFont="1" applyAlignment="1">
      <alignment horizontal="left" indent="6"/>
    </xf>
    <xf numFmtId="0" fontId="0" fillId="0" borderId="18" xfId="0" applyBorder="1"/>
    <xf numFmtId="0" fontId="6" fillId="0" borderId="18" xfId="0" applyFont="1" applyBorder="1"/>
    <xf numFmtId="0" fontId="0" fillId="0" borderId="19" xfId="0" applyBorder="1"/>
    <xf numFmtId="0" fontId="0" fillId="0" borderId="20" xfId="0" applyBorder="1"/>
    <xf numFmtId="0" fontId="0" fillId="0" borderId="21" xfId="0" applyBorder="1"/>
    <xf numFmtId="0" fontId="3" fillId="0" borderId="21" xfId="0" applyFont="1" applyBorder="1"/>
    <xf numFmtId="0" fontId="0" fillId="0" borderId="22" xfId="0" applyBorder="1"/>
    <xf numFmtId="0" fontId="7" fillId="0" borderId="15" xfId="0" applyFont="1" applyBorder="1"/>
    <xf numFmtId="0" fontId="7" fillId="0" borderId="16" xfId="0" applyFont="1" applyBorder="1"/>
    <xf numFmtId="0" fontId="7" fillId="0" borderId="18" xfId="0" applyFont="1" applyBorder="1"/>
    <xf numFmtId="0" fontId="29" fillId="0" borderId="0" xfId="0" applyFont="1"/>
    <xf numFmtId="0" fontId="6" fillId="0" borderId="0" xfId="0" applyFont="1" applyAlignment="1">
      <alignment horizontal="center"/>
    </xf>
    <xf numFmtId="171" fontId="6" fillId="0" borderId="0" xfId="0" applyNumberFormat="1" applyFont="1"/>
    <xf numFmtId="171" fontId="6" fillId="0" borderId="0" xfId="0" applyNumberFormat="1" applyFont="1" applyAlignment="1">
      <alignment horizontal="center"/>
    </xf>
    <xf numFmtId="171" fontId="3" fillId="0" borderId="0" xfId="0" applyNumberFormat="1" applyFont="1"/>
    <xf numFmtId="171" fontId="14" fillId="0" borderId="0" xfId="0" applyNumberFormat="1" applyFont="1"/>
    <xf numFmtId="0" fontId="26" fillId="3" borderId="23" xfId="4" applyFont="1" applyFill="1" applyBorder="1" applyAlignment="1">
      <alignment horizontal="center" vertical="center" wrapText="1"/>
    </xf>
    <xf numFmtId="0" fontId="26" fillId="4" borderId="23" xfId="4" applyFont="1" applyFill="1" applyBorder="1" applyAlignment="1">
      <alignment horizontal="center" vertical="center" wrapText="1"/>
    </xf>
    <xf numFmtId="0" fontId="1" fillId="0" borderId="23" xfId="4" applyBorder="1" applyAlignment="1">
      <alignment horizontal="left" vertical="center"/>
    </xf>
    <xf numFmtId="0" fontId="27" fillId="0" borderId="23" xfId="4" applyFont="1" applyBorder="1" applyAlignment="1">
      <alignment horizontal="center" vertical="center" wrapText="1"/>
    </xf>
    <xf numFmtId="0" fontId="25" fillId="3" borderId="23" xfId="4" applyFont="1" applyFill="1" applyBorder="1" applyAlignment="1">
      <alignment vertical="center" wrapText="1"/>
    </xf>
    <xf numFmtId="0" fontId="31" fillId="7" borderId="24" xfId="4" applyFont="1" applyFill="1" applyBorder="1" applyAlignment="1">
      <alignment horizontal="center" vertical="center" wrapText="1"/>
    </xf>
    <xf numFmtId="0" fontId="2" fillId="0" borderId="0" xfId="4" applyFont="1" applyAlignment="1">
      <alignment vertical="center"/>
    </xf>
    <xf numFmtId="0" fontId="27" fillId="0" borderId="23" xfId="4" applyFont="1" applyBorder="1" applyAlignment="1">
      <alignment vertical="center" wrapText="1"/>
    </xf>
    <xf numFmtId="9" fontId="2" fillId="0" borderId="0" xfId="6" applyFont="1" applyAlignment="1">
      <alignment vertical="center"/>
    </xf>
    <xf numFmtId="0" fontId="21" fillId="0" borderId="23" xfId="4" applyFont="1" applyBorder="1" applyAlignment="1">
      <alignment vertical="center"/>
    </xf>
    <xf numFmtId="0" fontId="3" fillId="0" borderId="0" xfId="0" applyFont="1" applyAlignment="1">
      <alignment vertical="center"/>
    </xf>
    <xf numFmtId="0" fontId="0" fillId="0" borderId="0" xfId="0" applyAlignment="1">
      <alignment vertical="center"/>
    </xf>
    <xf numFmtId="0" fontId="32" fillId="2" borderId="23" xfId="4" applyFont="1" applyFill="1" applyBorder="1" applyAlignment="1">
      <alignment horizontal="left" vertical="center" wrapText="1"/>
    </xf>
    <xf numFmtId="0" fontId="33" fillId="2" borderId="23" xfId="4" applyFont="1" applyFill="1" applyBorder="1" applyAlignment="1">
      <alignment horizontal="left" vertical="center" wrapText="1"/>
    </xf>
    <xf numFmtId="0" fontId="26" fillId="9" borderId="23" xfId="4" applyFont="1" applyFill="1" applyBorder="1" applyAlignment="1">
      <alignment horizontal="left" vertical="center" wrapText="1"/>
    </xf>
    <xf numFmtId="0" fontId="34" fillId="9" borderId="23" xfId="4" applyFont="1" applyFill="1" applyBorder="1" applyAlignment="1">
      <alignment horizontal="left" vertical="center" wrapText="1" readingOrder="1"/>
    </xf>
    <xf numFmtId="168" fontId="26" fillId="9" borderId="23" xfId="4" applyNumberFormat="1" applyFont="1" applyFill="1" applyBorder="1" applyAlignment="1">
      <alignment horizontal="left" vertical="center"/>
    </xf>
    <xf numFmtId="168" fontId="9" fillId="0" borderId="0" xfId="0" applyNumberFormat="1" applyFont="1" applyAlignment="1">
      <alignment vertical="center"/>
    </xf>
    <xf numFmtId="0" fontId="22" fillId="5" borderId="23" xfId="4" applyFont="1" applyFill="1" applyBorder="1" applyAlignment="1">
      <alignment horizontal="center" vertical="center" wrapText="1"/>
    </xf>
    <xf numFmtId="0" fontId="13" fillId="2" borderId="23" xfId="4" applyFont="1" applyFill="1" applyBorder="1" applyAlignment="1">
      <alignment vertical="center"/>
    </xf>
    <xf numFmtId="0" fontId="22" fillId="9" borderId="23" xfId="4" applyFont="1" applyFill="1" applyBorder="1" applyAlignment="1">
      <alignment vertical="center"/>
    </xf>
    <xf numFmtId="168" fontId="3" fillId="0" borderId="0" xfId="0" applyNumberFormat="1" applyFont="1" applyAlignment="1">
      <alignment vertical="center"/>
    </xf>
    <xf numFmtId="0" fontId="14" fillId="0" borderId="3" xfId="0" applyFont="1" applyBorder="1" applyAlignment="1">
      <alignment vertical="center"/>
    </xf>
    <xf numFmtId="0" fontId="8" fillId="0" borderId="5" xfId="0" applyFont="1" applyBorder="1" applyAlignment="1">
      <alignment vertical="center"/>
    </xf>
    <xf numFmtId="168" fontId="13" fillId="0" borderId="6" xfId="0" applyNumberFormat="1" applyFont="1" applyBorder="1" applyAlignment="1">
      <alignment vertical="center"/>
    </xf>
    <xf numFmtId="0" fontId="8" fillId="0" borderId="1" xfId="0" applyFont="1" applyBorder="1" applyAlignment="1">
      <alignment vertical="center"/>
    </xf>
    <xf numFmtId="168" fontId="13" fillId="0" borderId="2" xfId="0" applyNumberFormat="1" applyFont="1" applyBorder="1" applyAlignment="1">
      <alignment vertical="center"/>
    </xf>
    <xf numFmtId="0" fontId="17" fillId="0" borderId="0" xfId="0" applyFont="1" applyAlignment="1">
      <alignment vertical="center"/>
    </xf>
    <xf numFmtId="0" fontId="21" fillId="0" borderId="0" xfId="0" applyFont="1" applyAlignment="1">
      <alignment vertical="center"/>
    </xf>
    <xf numFmtId="0" fontId="37"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38" fillId="0" borderId="0" xfId="0" applyFont="1" applyAlignment="1">
      <alignment horizontal="left" vertical="center"/>
    </xf>
    <xf numFmtId="0" fontId="39" fillId="0" borderId="0" xfId="0" applyFont="1" applyAlignment="1">
      <alignment vertical="center"/>
    </xf>
    <xf numFmtId="168" fontId="39" fillId="0" borderId="0" xfId="0" applyNumberFormat="1" applyFont="1" applyAlignment="1">
      <alignment vertical="center"/>
    </xf>
    <xf numFmtId="9" fontId="13" fillId="0" borderId="4" xfId="0" applyNumberFormat="1" applyFont="1" applyBorder="1" applyAlignment="1">
      <alignment vertical="center"/>
    </xf>
    <xf numFmtId="0" fontId="14" fillId="0" borderId="26" xfId="0" applyFont="1" applyBorder="1" applyAlignment="1">
      <alignment vertical="center"/>
    </xf>
    <xf numFmtId="9" fontId="40" fillId="0" borderId="27" xfId="2" applyFont="1" applyBorder="1" applyAlignment="1">
      <alignment vertical="center"/>
    </xf>
    <xf numFmtId="0" fontId="40" fillId="0" borderId="27" xfId="2" applyNumberFormat="1" applyFont="1" applyBorder="1" applyAlignment="1">
      <alignment vertical="center"/>
    </xf>
    <xf numFmtId="0" fontId="39" fillId="0" borderId="23" xfId="4" applyFont="1" applyBorder="1" applyAlignment="1">
      <alignment horizontal="left" vertical="center" wrapText="1"/>
    </xf>
    <xf numFmtId="16" fontId="39" fillId="0" borderId="23" xfId="4" applyNumberFormat="1" applyFont="1" applyBorder="1" applyAlignment="1">
      <alignment horizontal="left" vertical="center" wrapText="1"/>
    </xf>
    <xf numFmtId="168" fontId="39" fillId="6" borderId="23" xfId="4" applyNumberFormat="1" applyFont="1" applyFill="1" applyBorder="1" applyAlignment="1">
      <alignment horizontal="left" vertical="center" wrapText="1"/>
    </xf>
    <xf numFmtId="0" fontId="43" fillId="0" borderId="23" xfId="4" applyFont="1" applyBorder="1" applyAlignment="1">
      <alignment vertical="center" wrapText="1"/>
    </xf>
    <xf numFmtId="0" fontId="39" fillId="0" borderId="29" xfId="4" applyFont="1" applyBorder="1" applyAlignment="1">
      <alignment horizontal="left" vertical="center" wrapText="1"/>
    </xf>
    <xf numFmtId="0" fontId="39" fillId="0" borderId="28" xfId="4" applyFont="1" applyBorder="1" applyAlignment="1">
      <alignment horizontal="left" vertical="center" wrapText="1"/>
    </xf>
    <xf numFmtId="16" fontId="27" fillId="0" borderId="23" xfId="4" applyNumberFormat="1" applyFont="1" applyBorder="1" applyAlignment="1">
      <alignment horizontal="center" vertical="center" wrapText="1"/>
    </xf>
    <xf numFmtId="0" fontId="0" fillId="11" borderId="23" xfId="4" applyFont="1" applyFill="1" applyBorder="1" applyAlignment="1">
      <alignment horizontal="center" vertical="center"/>
    </xf>
    <xf numFmtId="0" fontId="25" fillId="3" borderId="23" xfId="4" applyFont="1" applyFill="1" applyBorder="1" applyAlignment="1">
      <alignment horizontal="center" vertical="center" wrapText="1"/>
    </xf>
    <xf numFmtId="0" fontId="2" fillId="0" borderId="0" xfId="4" applyFont="1" applyAlignment="1">
      <alignment horizontal="center" vertical="center"/>
    </xf>
    <xf numFmtId="0" fontId="2" fillId="10" borderId="0" xfId="4" applyFont="1" applyFill="1" applyAlignment="1">
      <alignment vertical="center"/>
    </xf>
    <xf numFmtId="0" fontId="0" fillId="0" borderId="23" xfId="0" applyBorder="1" applyAlignment="1">
      <alignment vertical="center"/>
    </xf>
    <xf numFmtId="0" fontId="0" fillId="0" borderId="23" xfId="0" applyBorder="1" applyAlignment="1">
      <alignment horizontal="center"/>
    </xf>
    <xf numFmtId="169" fontId="0" fillId="0" borderId="23" xfId="0" applyNumberFormat="1" applyBorder="1" applyAlignment="1">
      <alignment vertical="center"/>
    </xf>
    <xf numFmtId="0" fontId="26" fillId="8" borderId="23" xfId="4" applyFont="1" applyFill="1" applyBorder="1" applyAlignment="1">
      <alignment vertical="center" wrapText="1"/>
    </xf>
    <xf numFmtId="0" fontId="26" fillId="8" borderId="23" xfId="4" applyFont="1" applyFill="1" applyBorder="1" applyAlignment="1">
      <alignment horizontal="center" vertical="center" wrapText="1"/>
    </xf>
    <xf numFmtId="168" fontId="26" fillId="8" borderId="23" xfId="4" applyNumberFormat="1" applyFont="1" applyFill="1" applyBorder="1" applyAlignment="1">
      <alignment vertical="center" wrapText="1"/>
    </xf>
    <xf numFmtId="172" fontId="35" fillId="6" borderId="25" xfId="4" applyNumberFormat="1" applyFont="1" applyFill="1" applyBorder="1" applyAlignment="1">
      <alignment vertical="center"/>
    </xf>
    <xf numFmtId="0" fontId="0" fillId="12" borderId="23" xfId="0" applyFill="1" applyBorder="1" applyAlignment="1">
      <alignment horizontal="left" vertical="center" readingOrder="1"/>
    </xf>
    <xf numFmtId="0" fontId="0" fillId="12" borderId="23" xfId="0" applyFill="1" applyBorder="1" applyAlignment="1">
      <alignment horizontal="left" vertical="center" wrapText="1" readingOrder="1"/>
    </xf>
    <xf numFmtId="172" fontId="35" fillId="10" borderId="23" xfId="4" applyNumberFormat="1" applyFont="1" applyFill="1" applyBorder="1" applyAlignment="1">
      <alignment vertical="center"/>
    </xf>
    <xf numFmtId="172" fontId="35" fillId="6" borderId="23" xfId="4" applyNumberFormat="1" applyFont="1" applyFill="1" applyBorder="1" applyAlignment="1">
      <alignment vertical="center"/>
    </xf>
    <xf numFmtId="0" fontId="27" fillId="0" borderId="23" xfId="0" applyFont="1" applyBorder="1" applyAlignment="1">
      <alignment horizontal="left" vertical="center"/>
    </xf>
    <xf numFmtId="0" fontId="27" fillId="0" borderId="23" xfId="0" applyFont="1" applyBorder="1" applyAlignment="1">
      <alignment horizontal="left" vertical="center" wrapText="1"/>
    </xf>
    <xf numFmtId="0" fontId="27" fillId="13" borderId="23" xfId="4" applyFont="1" applyFill="1" applyBorder="1" applyAlignment="1">
      <alignment vertical="center" wrapText="1"/>
    </xf>
    <xf numFmtId="0" fontId="27" fillId="13" borderId="23" xfId="4" applyFont="1" applyFill="1" applyBorder="1" applyAlignment="1">
      <alignment horizontal="center" vertical="center" wrapText="1"/>
    </xf>
    <xf numFmtId="0" fontId="27" fillId="0" borderId="23" xfId="0" applyFont="1" applyBorder="1" applyAlignment="1">
      <alignment horizontal="center" vertical="center"/>
    </xf>
    <xf numFmtId="169" fontId="27" fillId="0" borderId="23" xfId="0" applyNumberFormat="1" applyFont="1" applyBorder="1" applyAlignment="1">
      <alignment horizontal="center" vertical="center"/>
    </xf>
    <xf numFmtId="0" fontId="26" fillId="8" borderId="0" xfId="4" applyFont="1" applyFill="1" applyAlignment="1">
      <alignment vertical="center" wrapText="1"/>
    </xf>
    <xf numFmtId="0" fontId="26" fillId="8" borderId="0" xfId="4" applyFont="1" applyFill="1" applyAlignment="1">
      <alignment horizontal="center" vertical="center" wrapText="1"/>
    </xf>
    <xf numFmtId="168" fontId="26" fillId="8" borderId="0" xfId="4" applyNumberFormat="1" applyFont="1" applyFill="1" applyAlignment="1">
      <alignment vertical="center" wrapText="1"/>
    </xf>
    <xf numFmtId="172" fontId="35" fillId="6" borderId="0" xfId="4" applyNumberFormat="1" applyFont="1" applyFill="1" applyAlignment="1">
      <alignment vertical="center"/>
    </xf>
    <xf numFmtId="0" fontId="45" fillId="10" borderId="23" xfId="0" applyFont="1" applyFill="1" applyBorder="1" applyAlignment="1">
      <alignment horizontal="left" vertical="center"/>
    </xf>
    <xf numFmtId="0" fontId="45" fillId="10" borderId="23" xfId="0" applyFont="1" applyFill="1" applyBorder="1" applyAlignment="1">
      <alignment horizontal="left" vertical="center" wrapText="1"/>
    </xf>
    <xf numFmtId="16" fontId="27" fillId="10" borderId="23" xfId="4" applyNumberFormat="1" applyFont="1" applyFill="1" applyBorder="1" applyAlignment="1">
      <alignment horizontal="center" vertical="center" wrapText="1"/>
    </xf>
    <xf numFmtId="169" fontId="27" fillId="13" borderId="23" xfId="4" applyNumberFormat="1" applyFont="1" applyFill="1" applyBorder="1" applyAlignment="1">
      <alignment vertical="center" wrapText="1"/>
    </xf>
    <xf numFmtId="0" fontId="2" fillId="0" borderId="23" xfId="4" applyFont="1" applyBorder="1" applyAlignment="1">
      <alignment horizontal="center" vertical="center"/>
    </xf>
    <xf numFmtId="169" fontId="2" fillId="10" borderId="23" xfId="4" applyNumberFormat="1" applyFont="1" applyFill="1" applyBorder="1" applyAlignment="1">
      <alignment vertical="center"/>
    </xf>
    <xf numFmtId="0" fontId="42" fillId="0" borderId="29" xfId="7" applyFont="1" applyBorder="1" applyAlignment="1">
      <alignment horizontal="left" vertical="center" wrapText="1" readingOrder="1"/>
    </xf>
    <xf numFmtId="16" fontId="39" fillId="0" borderId="29" xfId="4" applyNumberFormat="1" applyFont="1" applyBorder="1" applyAlignment="1">
      <alignment horizontal="left" vertical="center" wrapText="1"/>
    </xf>
    <xf numFmtId="168" fontId="39" fillId="6" borderId="29" xfId="4" applyNumberFormat="1" applyFont="1" applyFill="1" applyBorder="1" applyAlignment="1">
      <alignment horizontal="left" vertical="center" wrapText="1"/>
    </xf>
    <xf numFmtId="0" fontId="39" fillId="0" borderId="30" xfId="4" applyFont="1" applyBorder="1" applyAlignment="1">
      <alignment horizontal="left" vertical="center" wrapText="1"/>
    </xf>
    <xf numFmtId="16" fontId="39" fillId="0" borderId="30" xfId="4" applyNumberFormat="1" applyFont="1" applyBorder="1" applyAlignment="1">
      <alignment horizontal="left" vertical="center" wrapText="1"/>
    </xf>
    <xf numFmtId="168" fontId="39" fillId="6" borderId="30" xfId="4" applyNumberFormat="1" applyFont="1" applyFill="1" applyBorder="1" applyAlignment="1">
      <alignment horizontal="left" vertical="center" wrapText="1"/>
    </xf>
    <xf numFmtId="0" fontId="2" fillId="0" borderId="32" xfId="4" applyFont="1" applyBorder="1" applyAlignment="1">
      <alignment vertical="center" wrapText="1"/>
    </xf>
    <xf numFmtId="43" fontId="2" fillId="0" borderId="32" xfId="4" applyNumberFormat="1" applyFont="1" applyBorder="1" applyAlignment="1">
      <alignment vertical="center"/>
    </xf>
    <xf numFmtId="0" fontId="3" fillId="0" borderId="28" xfId="4" applyFont="1" applyBorder="1" applyAlignment="1">
      <alignment vertical="center" wrapText="1"/>
    </xf>
    <xf numFmtId="172" fontId="3" fillId="0" borderId="28" xfId="4" applyNumberFormat="1" applyFont="1" applyBorder="1" applyAlignment="1">
      <alignment vertical="center"/>
    </xf>
    <xf numFmtId="0" fontId="3" fillId="0" borderId="0" xfId="4" applyFont="1" applyAlignment="1">
      <alignment vertical="center"/>
    </xf>
    <xf numFmtId="0" fontId="42" fillId="0" borderId="28" xfId="7" applyFont="1" applyBorder="1" applyAlignment="1">
      <alignment horizontal="left" vertical="center" wrapText="1" readingOrder="1"/>
    </xf>
    <xf numFmtId="16" fontId="39" fillId="0" borderId="28" xfId="4" applyNumberFormat="1" applyFont="1" applyBorder="1" applyAlignment="1">
      <alignment horizontal="left" vertical="center" wrapText="1"/>
    </xf>
    <xf numFmtId="168" fontId="39" fillId="6" borderId="28" xfId="4" applyNumberFormat="1" applyFont="1" applyFill="1" applyBorder="1" applyAlignment="1">
      <alignment horizontal="left" vertical="center" wrapText="1"/>
    </xf>
    <xf numFmtId="0" fontId="47" fillId="0" borderId="23" xfId="0" applyFont="1" applyBorder="1" applyAlignment="1">
      <alignment horizontal="center" wrapText="1"/>
    </xf>
    <xf numFmtId="15" fontId="27" fillId="10" borderId="28" xfId="4" applyNumberFormat="1" applyFont="1" applyFill="1" applyBorder="1" applyAlignment="1">
      <alignment horizontal="center" vertical="center" wrapText="1"/>
    </xf>
    <xf numFmtId="169" fontId="46" fillId="14" borderId="23" xfId="0" applyNumberFormat="1" applyFont="1" applyFill="1" applyBorder="1"/>
    <xf numFmtId="0" fontId="0" fillId="10" borderId="28" xfId="4" applyFont="1" applyFill="1" applyBorder="1" applyAlignment="1">
      <alignment horizontal="center" vertical="center" wrapText="1"/>
    </xf>
    <xf numFmtId="0" fontId="0" fillId="0" borderId="34" xfId="4" applyFont="1" applyBorder="1" applyAlignment="1">
      <alignment horizontal="center" vertical="center" wrapText="1"/>
    </xf>
    <xf numFmtId="0" fontId="27" fillId="0" borderId="29" xfId="4" applyFont="1" applyBorder="1" applyAlignment="1">
      <alignment vertical="center" wrapText="1"/>
    </xf>
    <xf numFmtId="0" fontId="0" fillId="0" borderId="23" xfId="4" applyFont="1" applyBorder="1" applyAlignment="1">
      <alignment horizontal="center" vertical="center" wrapText="1"/>
    </xf>
    <xf numFmtId="169" fontId="0" fillId="10" borderId="23" xfId="0" applyNumberFormat="1" applyFill="1" applyBorder="1" applyAlignment="1">
      <alignment horizontal="center"/>
    </xf>
    <xf numFmtId="0" fontId="47" fillId="0" borderId="25" xfId="0" applyFont="1" applyBorder="1" applyAlignment="1">
      <alignment horizontal="center" wrapText="1"/>
    </xf>
    <xf numFmtId="17" fontId="0" fillId="10" borderId="23" xfId="0" applyNumberFormat="1" applyFill="1" applyBorder="1" applyAlignment="1">
      <alignment horizontal="left" vertical="center"/>
    </xf>
    <xf numFmtId="15" fontId="27" fillId="10" borderId="24" xfId="4" applyNumberFormat="1" applyFont="1" applyFill="1" applyBorder="1" applyAlignment="1">
      <alignment horizontal="center" vertical="center" wrapText="1"/>
    </xf>
    <xf numFmtId="15" fontId="27" fillId="10" borderId="33" xfId="4" applyNumberFormat="1" applyFont="1" applyFill="1" applyBorder="1" applyAlignment="1">
      <alignment horizontal="center" vertical="center" wrapText="1"/>
    </xf>
    <xf numFmtId="0" fontId="48" fillId="0" borderId="23" xfId="0" applyFont="1" applyBorder="1" applyAlignment="1">
      <alignment horizontal="center"/>
    </xf>
    <xf numFmtId="0" fontId="2" fillId="10" borderId="28" xfId="0" applyFont="1" applyFill="1" applyBorder="1" applyAlignment="1">
      <alignment vertical="center" wrapText="1"/>
    </xf>
    <xf numFmtId="17" fontId="0" fillId="10" borderId="28" xfId="0" applyNumberFormat="1" applyFill="1" applyBorder="1" applyAlignment="1">
      <alignment horizontal="left" vertical="center"/>
    </xf>
    <xf numFmtId="0" fontId="49" fillId="0" borderId="28" xfId="0" applyFont="1" applyBorder="1" applyAlignment="1">
      <alignment wrapText="1"/>
    </xf>
    <xf numFmtId="0" fontId="0" fillId="0" borderId="28" xfId="4" applyFont="1" applyBorder="1" applyAlignment="1">
      <alignment horizontal="center" vertical="center" wrapText="1"/>
    </xf>
    <xf numFmtId="0" fontId="27" fillId="0" borderId="28" xfId="4" applyFont="1" applyBorder="1" applyAlignment="1">
      <alignment vertical="center" wrapText="1"/>
    </xf>
    <xf numFmtId="169" fontId="0" fillId="10" borderId="28" xfId="0" applyNumberFormat="1" applyFill="1" applyBorder="1" applyAlignment="1">
      <alignment horizontal="center"/>
    </xf>
    <xf numFmtId="169" fontId="46" fillId="14" borderId="28" xfId="0" applyNumberFormat="1" applyFont="1" applyFill="1" applyBorder="1"/>
    <xf numFmtId="0" fontId="2" fillId="0" borderId="31" xfId="4" applyFont="1" applyBorder="1" applyAlignment="1">
      <alignment vertical="center" wrapText="1"/>
    </xf>
    <xf numFmtId="0" fontId="2" fillId="0" borderId="31" xfId="4" applyFont="1" applyBorder="1" applyAlignment="1">
      <alignment vertical="center"/>
    </xf>
    <xf numFmtId="4" fontId="2" fillId="0" borderId="31" xfId="4" applyNumberFormat="1" applyFont="1" applyBorder="1" applyAlignment="1">
      <alignment vertical="center"/>
    </xf>
    <xf numFmtId="0" fontId="27" fillId="0" borderId="33" xfId="4" applyFont="1" applyBorder="1" applyAlignment="1">
      <alignment vertical="center" wrapText="1"/>
    </xf>
    <xf numFmtId="0" fontId="2" fillId="10" borderId="35" xfId="4" applyFont="1" applyFill="1" applyBorder="1" applyAlignment="1">
      <alignment vertical="center" wrapText="1"/>
    </xf>
    <xf numFmtId="0" fontId="2" fillId="10" borderId="0" xfId="0" applyFont="1" applyFill="1" applyAlignment="1">
      <alignment vertical="center" wrapText="1"/>
    </xf>
    <xf numFmtId="0" fontId="2" fillId="10" borderId="36" xfId="0" applyFont="1" applyFill="1" applyBorder="1" applyAlignment="1">
      <alignment vertical="center" wrapText="1"/>
    </xf>
    <xf numFmtId="0" fontId="3" fillId="0" borderId="0" xfId="0" applyFont="1"/>
  </cellXfs>
  <cellStyles count="9">
    <cellStyle name="Comma" xfId="1" builtinId="3"/>
    <cellStyle name="Comma 2" xfId="5" xr:uid="{09977D63-EC53-AA44-8E5D-2B850E92988A}"/>
    <cellStyle name="Hyperlink" xfId="7" builtinId="8"/>
    <cellStyle name="Normal" xfId="0" builtinId="0"/>
    <cellStyle name="Normal 2" xfId="3" xr:uid="{42D01E8B-C0FC-41A7-91F6-523658235A00}"/>
    <cellStyle name="Normal 3" xfId="4" xr:uid="{81080FCF-2EFD-C04E-927E-3E5A9478966F}"/>
    <cellStyle name="Normal 4" xfId="8" xr:uid="{3F2D1ABC-7EB2-4A5B-B6E5-6EF3169CAD00}"/>
    <cellStyle name="Per cent 2" xfId="6" xr:uid="{B1C1D9C0-3864-034D-9FA9-FA2431E0310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846C-E1DD-40F6-8E13-81327CA1BE34}">
  <dimension ref="A2:H38"/>
  <sheetViews>
    <sheetView tabSelected="1" zoomScale="90" zoomScaleNormal="90" workbookViewId="0">
      <selection activeCell="J7" sqref="J7"/>
    </sheetView>
  </sheetViews>
  <sheetFormatPr baseColWidth="10" defaultColWidth="8.83203125" defaultRowHeight="15"/>
  <cols>
    <col min="1" max="1" width="8.1640625" style="103" bestFit="1" customWidth="1"/>
    <col min="2" max="2" width="39.6640625" style="103" customWidth="1"/>
    <col min="3" max="3" width="42.5" style="103" customWidth="1"/>
    <col min="4" max="6" width="15.83203125" style="103" customWidth="1"/>
    <col min="7" max="7" width="26.1640625" style="103" customWidth="1"/>
    <col min="8" max="8" width="40.83203125" style="103" bestFit="1" customWidth="1"/>
    <col min="9" max="16384" width="8.83203125" style="103"/>
  </cols>
  <sheetData>
    <row r="2" spans="2:8" s="61" customFormat="1" ht="16">
      <c r="B2" s="119" t="s">
        <v>1</v>
      </c>
    </row>
    <row r="3" spans="2:8" ht="16">
      <c r="B3" s="120" t="s">
        <v>2</v>
      </c>
      <c r="C3" s="102"/>
      <c r="D3" s="102"/>
      <c r="E3" s="102"/>
      <c r="F3" s="102"/>
      <c r="G3" s="102"/>
      <c r="H3" s="102"/>
    </row>
    <row r="4" spans="2:8">
      <c r="B4" s="102"/>
      <c r="C4" s="102"/>
    </row>
    <row r="5" spans="2:8">
      <c r="B5" s="121" t="s">
        <v>3</v>
      </c>
      <c r="C5" s="122"/>
    </row>
    <row r="6" spans="2:8">
      <c r="B6" s="121" t="s">
        <v>4</v>
      </c>
      <c r="C6" s="122"/>
    </row>
    <row r="7" spans="2:8">
      <c r="B7" s="121" t="s">
        <v>5</v>
      </c>
      <c r="C7" s="123"/>
    </row>
    <row r="8" spans="2:8">
      <c r="B8" s="124" t="s">
        <v>6</v>
      </c>
      <c r="C8" s="125"/>
    </row>
    <row r="9" spans="2:8">
      <c r="B9" s="124" t="s">
        <v>7</v>
      </c>
      <c r="C9" s="125"/>
    </row>
    <row r="10" spans="2:8">
      <c r="B10" s="124" t="s">
        <v>8</v>
      </c>
      <c r="C10" s="125"/>
    </row>
    <row r="11" spans="2:8">
      <c r="B11" s="124" t="s">
        <v>9</v>
      </c>
      <c r="C11" s="125"/>
    </row>
    <row r="12" spans="2:8">
      <c r="B12" s="124"/>
      <c r="C12" s="125"/>
    </row>
    <row r="13" spans="2:8">
      <c r="B13" s="124" t="s">
        <v>10</v>
      </c>
      <c r="C13" s="126"/>
    </row>
    <row r="14" spans="2:8">
      <c r="B14" s="124" t="s">
        <v>11</v>
      </c>
      <c r="C14" s="126"/>
    </row>
    <row r="15" spans="2:8">
      <c r="B15" s="124" t="s">
        <v>12</v>
      </c>
      <c r="C15" s="126"/>
    </row>
    <row r="16" spans="2:8">
      <c r="B16" s="124"/>
      <c r="C16" s="126"/>
    </row>
    <row r="17" spans="1:8">
      <c r="B17" s="102"/>
      <c r="C17" s="102"/>
    </row>
    <row r="18" spans="1:8" ht="19">
      <c r="B18" s="114" t="s">
        <v>13</v>
      </c>
      <c r="C18" s="127"/>
    </row>
    <row r="19" spans="1:8" ht="19">
      <c r="B19" s="128" t="s">
        <v>14</v>
      </c>
      <c r="C19" s="129">
        <v>0.15</v>
      </c>
    </row>
    <row r="20" spans="1:8" ht="19">
      <c r="B20" s="128" t="s">
        <v>15</v>
      </c>
      <c r="C20" s="130">
        <v>2</v>
      </c>
    </row>
    <row r="21" spans="1:8" ht="19">
      <c r="B21" s="115" t="s">
        <v>16</v>
      </c>
      <c r="C21" s="116">
        <f>C22/C20</f>
        <v>1221039.5</v>
      </c>
    </row>
    <row r="22" spans="1:8" ht="19">
      <c r="B22" s="115" t="s">
        <v>17</v>
      </c>
      <c r="C22" s="116">
        <v>2442079</v>
      </c>
      <c r="F22" s="102"/>
    </row>
    <row r="23" spans="1:8" ht="19">
      <c r="B23" s="117" t="s">
        <v>18</v>
      </c>
      <c r="C23" s="118">
        <f>C22*C19</f>
        <v>366311.85</v>
      </c>
      <c r="F23" s="102"/>
    </row>
    <row r="25" spans="1:8" ht="32">
      <c r="B25" s="92" t="s">
        <v>19</v>
      </c>
      <c r="C25" s="92" t="s">
        <v>20</v>
      </c>
      <c r="D25" s="92" t="s">
        <v>21</v>
      </c>
      <c r="E25" s="92" t="s">
        <v>22</v>
      </c>
      <c r="F25" s="92" t="s">
        <v>23</v>
      </c>
      <c r="G25" s="93" t="s">
        <v>24</v>
      </c>
      <c r="H25" s="110" t="s">
        <v>25</v>
      </c>
    </row>
    <row r="26" spans="1:8" ht="16">
      <c r="B26" s="94"/>
      <c r="C26" s="94"/>
      <c r="D26" s="94"/>
      <c r="E26" s="94"/>
      <c r="F26" s="94"/>
      <c r="G26" s="94"/>
      <c r="H26" s="101"/>
    </row>
    <row r="27" spans="1:8" ht="20">
      <c r="B27" s="104" t="s">
        <v>10</v>
      </c>
      <c r="C27" s="105"/>
      <c r="D27" s="105"/>
      <c r="E27" s="105"/>
      <c r="F27" s="105"/>
      <c r="G27" s="105"/>
      <c r="H27" s="111"/>
    </row>
    <row r="28" spans="1:8" s="125" customFormat="1" ht="16">
      <c r="A28" s="125" t="s">
        <v>26</v>
      </c>
      <c r="B28" s="135" t="s">
        <v>27</v>
      </c>
      <c r="C28" s="169" t="s">
        <v>28</v>
      </c>
      <c r="D28" s="170">
        <v>45884</v>
      </c>
      <c r="E28" s="135" t="s">
        <v>29</v>
      </c>
      <c r="F28" s="135" t="s">
        <v>30</v>
      </c>
      <c r="G28" s="171">
        <v>660000</v>
      </c>
      <c r="H28" s="172" t="s">
        <v>35</v>
      </c>
    </row>
    <row r="29" spans="1:8" s="125" customFormat="1" ht="16">
      <c r="A29" s="125" t="s">
        <v>26</v>
      </c>
      <c r="B29" s="136" t="s">
        <v>32</v>
      </c>
      <c r="C29" s="180" t="s">
        <v>28</v>
      </c>
      <c r="D29" s="181">
        <v>45901</v>
      </c>
      <c r="E29" s="136" t="s">
        <v>29</v>
      </c>
      <c r="F29" s="136" t="s">
        <v>30</v>
      </c>
      <c r="G29" s="182">
        <v>645000</v>
      </c>
      <c r="H29" s="172" t="s">
        <v>35</v>
      </c>
    </row>
    <row r="30" spans="1:8" s="125" customFormat="1" ht="35.25" customHeight="1">
      <c r="B30" s="172" t="s">
        <v>33</v>
      </c>
      <c r="C30" s="180" t="s">
        <v>28</v>
      </c>
      <c r="D30" s="173">
        <v>45870</v>
      </c>
      <c r="E30" s="172" t="s">
        <v>34</v>
      </c>
      <c r="F30" s="135" t="s">
        <v>30</v>
      </c>
      <c r="G30" s="174">
        <v>202500</v>
      </c>
      <c r="H30" s="172" t="s">
        <v>35</v>
      </c>
    </row>
    <row r="31" spans="1:8" s="125" customFormat="1" ht="35.25" customHeight="1">
      <c r="B31" s="172" t="s">
        <v>33</v>
      </c>
      <c r="C31" s="180" t="s">
        <v>28</v>
      </c>
      <c r="D31" s="173">
        <v>45915</v>
      </c>
      <c r="E31" s="172" t="s">
        <v>34</v>
      </c>
      <c r="F31" s="135" t="s">
        <v>30</v>
      </c>
      <c r="G31" s="174">
        <v>90000</v>
      </c>
      <c r="H31" s="172" t="s">
        <v>31</v>
      </c>
    </row>
    <row r="32" spans="1:8" s="125" customFormat="1" ht="30.75" customHeight="1">
      <c r="B32" s="131" t="s">
        <v>36</v>
      </c>
      <c r="C32" s="180" t="s">
        <v>28</v>
      </c>
      <c r="D32" s="132">
        <v>45901</v>
      </c>
      <c r="E32" s="131" t="s">
        <v>37</v>
      </c>
      <c r="F32" s="135" t="s">
        <v>30</v>
      </c>
      <c r="G32" s="133">
        <v>200000</v>
      </c>
      <c r="H32" s="172" t="s">
        <v>35</v>
      </c>
    </row>
    <row r="33" spans="2:8" s="125" customFormat="1" ht="30.75" customHeight="1">
      <c r="B33" s="131" t="s">
        <v>38</v>
      </c>
      <c r="C33" s="180" t="s">
        <v>28</v>
      </c>
      <c r="D33" s="170">
        <v>45870</v>
      </c>
      <c r="E33" s="131" t="s">
        <v>39</v>
      </c>
      <c r="F33" s="135" t="s">
        <v>30</v>
      </c>
      <c r="G33" s="133">
        <v>303500</v>
      </c>
      <c r="H33" s="172" t="s">
        <v>35</v>
      </c>
    </row>
    <row r="34" spans="2:8" s="125" customFormat="1" ht="42" customHeight="1">
      <c r="B34" s="131" t="s">
        <v>32</v>
      </c>
      <c r="C34" s="180" t="s">
        <v>28</v>
      </c>
      <c r="D34" s="170">
        <v>45870</v>
      </c>
      <c r="E34" s="131" t="s">
        <v>40</v>
      </c>
      <c r="F34" s="135" t="s">
        <v>30</v>
      </c>
      <c r="G34" s="133">
        <v>300000</v>
      </c>
      <c r="H34" s="172" t="s">
        <v>35</v>
      </c>
    </row>
    <row r="35" spans="2:8" ht="18" customHeight="1">
      <c r="B35" s="131" t="s">
        <v>183</v>
      </c>
      <c r="C35" s="180" t="s">
        <v>28</v>
      </c>
      <c r="D35" s="132">
        <v>45921</v>
      </c>
      <c r="E35" s="131" t="s">
        <v>41</v>
      </c>
      <c r="F35" s="135" t="s">
        <v>30</v>
      </c>
      <c r="G35" s="133">
        <v>2025500</v>
      </c>
      <c r="H35" s="134" t="s">
        <v>31</v>
      </c>
    </row>
    <row r="36" spans="2:8" ht="16">
      <c r="B36" s="106" t="s">
        <v>42</v>
      </c>
      <c r="C36" s="107"/>
      <c r="D36" s="106"/>
      <c r="E36" s="106"/>
      <c r="F36" s="106"/>
      <c r="G36" s="108">
        <f>SUM(G28:G34)</f>
        <v>2401000</v>
      </c>
      <c r="H36" s="112"/>
    </row>
    <row r="37" spans="2:8" s="60" customFormat="1" ht="19">
      <c r="B37" s="60" t="s">
        <v>43</v>
      </c>
      <c r="G37" s="109">
        <f>G36</f>
        <v>2401000</v>
      </c>
    </row>
    <row r="38" spans="2:8" s="102" customFormat="1">
      <c r="B38" s="102" t="s">
        <v>44</v>
      </c>
      <c r="G38" s="113">
        <f>C22-G37</f>
        <v>41079</v>
      </c>
    </row>
  </sheetData>
  <hyperlinks>
    <hyperlink ref="C29" location="'OUTDOOR MEDIA SCHEDULES'!A1" display="See Breakdown on Outdoor Media Schedule Tab" xr:uid="{68BF5A13-0801-482E-BC53-42B66E232F97}"/>
    <hyperlink ref="C30:C35" location="'OUTDOOR MEDIA SCHEDULES'!A1" display="See Breakdown on Outdoor Media Schedule Tab" xr:uid="{3ED0E13B-E3C9-46A8-9F08-9474171ED2A6}"/>
    <hyperlink ref="C31" location="'OUTDOOR MEDIA SCHEDULES'!A1" display="See Breakdown on Outdoor Media Schedule Tab" xr:uid="{C9C3353E-5902-4839-B020-D9DC2027D8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9E82F-6996-C54E-96D8-B8AF8259838C}">
  <dimension ref="A2:L50"/>
  <sheetViews>
    <sheetView zoomScale="75" zoomScaleNormal="80" workbookViewId="0">
      <selection activeCell="R7" sqref="R7"/>
    </sheetView>
  </sheetViews>
  <sheetFormatPr baseColWidth="10" defaultColWidth="10.83203125" defaultRowHeight="15"/>
  <cols>
    <col min="1" max="1" width="2.83203125" style="98" customWidth="1"/>
    <col min="2" max="2" width="16.33203125" style="98" customWidth="1"/>
    <col min="3" max="3" width="25.83203125" style="98" customWidth="1"/>
    <col min="4" max="4" width="63.1640625" style="98" customWidth="1"/>
    <col min="5" max="5" width="32" style="140" customWidth="1"/>
    <col min="6" max="6" width="20.1640625" style="98" customWidth="1"/>
    <col min="7" max="8" width="13.5" style="98" customWidth="1"/>
    <col min="9" max="9" width="12.5" style="98" customWidth="1"/>
    <col min="10" max="10" width="22.5" style="98" customWidth="1"/>
    <col min="11" max="11" width="19.83203125" style="98" bestFit="1" customWidth="1"/>
    <col min="12" max="16384" width="10.83203125" style="98"/>
  </cols>
  <sheetData>
    <row r="2" spans="2:11" ht="78" customHeight="1">
      <c r="B2" s="96" t="s">
        <v>46</v>
      </c>
      <c r="C2" s="96" t="s">
        <v>20</v>
      </c>
      <c r="D2" s="96" t="s">
        <v>47</v>
      </c>
      <c r="E2" s="139" t="s">
        <v>48</v>
      </c>
      <c r="F2" s="96" t="s">
        <v>49</v>
      </c>
      <c r="G2" s="96" t="s">
        <v>50</v>
      </c>
      <c r="H2" s="96" t="s">
        <v>23</v>
      </c>
      <c r="I2" s="96" t="s">
        <v>45</v>
      </c>
      <c r="J2" s="96" t="s">
        <v>51</v>
      </c>
      <c r="K2" s="97" t="s">
        <v>52</v>
      </c>
    </row>
    <row r="3" spans="2:11" ht="31.5" customHeight="1">
      <c r="B3" s="142" t="s">
        <v>53</v>
      </c>
      <c r="C3" s="142" t="s">
        <v>54</v>
      </c>
      <c r="D3" s="142" t="s">
        <v>55</v>
      </c>
      <c r="E3" s="143" t="s">
        <v>56</v>
      </c>
      <c r="F3" s="137">
        <v>45870</v>
      </c>
      <c r="G3" s="95">
        <v>1</v>
      </c>
      <c r="H3" s="99" t="s">
        <v>30</v>
      </c>
      <c r="I3" s="99" t="s">
        <v>57</v>
      </c>
      <c r="J3" s="144">
        <v>65000</v>
      </c>
      <c r="K3" s="144">
        <v>65000</v>
      </c>
    </row>
    <row r="4" spans="2:11" ht="31.5" customHeight="1">
      <c r="B4" s="142" t="s">
        <v>58</v>
      </c>
      <c r="C4" s="142" t="s">
        <v>59</v>
      </c>
      <c r="D4" s="142" t="s">
        <v>60</v>
      </c>
      <c r="E4" s="143" t="s">
        <v>61</v>
      </c>
      <c r="F4" s="137">
        <v>45870</v>
      </c>
      <c r="G4" s="95">
        <v>1</v>
      </c>
      <c r="H4" s="99" t="s">
        <v>30</v>
      </c>
      <c r="I4" s="99" t="s">
        <v>57</v>
      </c>
      <c r="J4" s="144">
        <v>70000</v>
      </c>
      <c r="K4" s="144">
        <v>70000</v>
      </c>
    </row>
    <row r="5" spans="2:11" ht="31.5" customHeight="1">
      <c r="B5" s="142" t="s">
        <v>62</v>
      </c>
      <c r="C5" s="142" t="s">
        <v>63</v>
      </c>
      <c r="D5" s="142" t="s">
        <v>64</v>
      </c>
      <c r="E5" s="143" t="s">
        <v>65</v>
      </c>
      <c r="F5" s="137">
        <v>45870</v>
      </c>
      <c r="G5" s="95">
        <v>1</v>
      </c>
      <c r="H5" s="99" t="s">
        <v>30</v>
      </c>
      <c r="I5" s="99" t="s">
        <v>57</v>
      </c>
      <c r="J5" s="144">
        <v>60000</v>
      </c>
      <c r="K5" s="144">
        <v>60000</v>
      </c>
    </row>
    <row r="6" spans="2:11" ht="31.5" customHeight="1">
      <c r="B6" s="142" t="s">
        <v>66</v>
      </c>
      <c r="C6" s="142" t="s">
        <v>67</v>
      </c>
      <c r="D6" s="142" t="s">
        <v>68</v>
      </c>
      <c r="E6" s="143" t="s">
        <v>65</v>
      </c>
      <c r="F6" s="137">
        <v>45870</v>
      </c>
      <c r="G6" s="95">
        <v>1</v>
      </c>
      <c r="H6" s="99" t="s">
        <v>30</v>
      </c>
      <c r="I6" s="99" t="s">
        <v>57</v>
      </c>
      <c r="J6" s="144">
        <v>60000</v>
      </c>
      <c r="K6" s="144">
        <v>60000</v>
      </c>
    </row>
    <row r="7" spans="2:11" ht="31.5" customHeight="1">
      <c r="B7" s="142" t="s">
        <v>69</v>
      </c>
      <c r="C7" s="142" t="s">
        <v>70</v>
      </c>
      <c r="D7" s="142" t="s">
        <v>71</v>
      </c>
      <c r="E7" s="143" t="s">
        <v>72</v>
      </c>
      <c r="F7" s="137">
        <v>45870</v>
      </c>
      <c r="G7" s="95">
        <v>1</v>
      </c>
      <c r="H7" s="99" t="s">
        <v>30</v>
      </c>
      <c r="I7" s="99" t="s">
        <v>57</v>
      </c>
      <c r="J7" s="144">
        <v>45000</v>
      </c>
      <c r="K7" s="144">
        <v>45000</v>
      </c>
    </row>
    <row r="8" spans="2:11" ht="32.25" customHeight="1">
      <c r="B8" s="145"/>
      <c r="C8" s="145"/>
      <c r="D8" s="145"/>
      <c r="E8" s="146"/>
      <c r="F8" s="145"/>
      <c r="G8" s="145"/>
      <c r="H8" s="145"/>
      <c r="I8" s="145"/>
      <c r="J8" s="147"/>
      <c r="K8" s="148">
        <f>SUM(K3:K7)</f>
        <v>300000</v>
      </c>
    </row>
    <row r="9" spans="2:11" ht="33.75" customHeight="1">
      <c r="B9" s="149" t="s">
        <v>73</v>
      </c>
      <c r="C9" s="150" t="s">
        <v>74</v>
      </c>
      <c r="D9" s="150" t="s">
        <v>74</v>
      </c>
      <c r="E9" s="138" t="s">
        <v>75</v>
      </c>
      <c r="F9" s="137">
        <v>45870</v>
      </c>
      <c r="G9" s="95">
        <v>1.5</v>
      </c>
      <c r="H9" s="99" t="s">
        <v>30</v>
      </c>
      <c r="I9" s="99" t="s">
        <v>57</v>
      </c>
      <c r="J9" s="144">
        <v>45000</v>
      </c>
      <c r="K9" s="151">
        <f>J9*G9</f>
        <v>67500</v>
      </c>
    </row>
    <row r="10" spans="2:11" ht="27" customHeight="1">
      <c r="B10" s="149" t="s">
        <v>76</v>
      </c>
      <c r="C10" s="150" t="s">
        <v>77</v>
      </c>
      <c r="D10" s="150" t="s">
        <v>77</v>
      </c>
      <c r="E10" s="138" t="s">
        <v>75</v>
      </c>
      <c r="F10" s="137">
        <v>45870</v>
      </c>
      <c r="G10" s="95">
        <v>1.5</v>
      </c>
      <c r="H10" s="99" t="s">
        <v>30</v>
      </c>
      <c r="I10" s="99" t="s">
        <v>57</v>
      </c>
      <c r="J10" s="144">
        <v>45000</v>
      </c>
      <c r="K10" s="151">
        <f t="shared" ref="K10:K11" si="0">J10*G10</f>
        <v>67500</v>
      </c>
    </row>
    <row r="11" spans="2:11" ht="29.25" customHeight="1">
      <c r="B11" s="149" t="s">
        <v>78</v>
      </c>
      <c r="C11" s="150" t="s">
        <v>79</v>
      </c>
      <c r="D11" s="150" t="s">
        <v>79</v>
      </c>
      <c r="E11" s="138" t="s">
        <v>75</v>
      </c>
      <c r="F11" s="137">
        <v>45870</v>
      </c>
      <c r="G11" s="95">
        <v>1.5</v>
      </c>
      <c r="H11" s="99" t="s">
        <v>30</v>
      </c>
      <c r="I11" s="99" t="s">
        <v>80</v>
      </c>
      <c r="J11" s="144">
        <v>45000</v>
      </c>
      <c r="K11" s="151">
        <f t="shared" si="0"/>
        <v>67500</v>
      </c>
    </row>
    <row r="12" spans="2:11" ht="32.25" customHeight="1">
      <c r="B12" s="145"/>
      <c r="C12" s="145"/>
      <c r="D12" s="145"/>
      <c r="E12" s="146"/>
      <c r="F12" s="145"/>
      <c r="G12" s="145"/>
      <c r="H12" s="145"/>
      <c r="I12" s="145"/>
      <c r="J12" s="147"/>
      <c r="K12" s="152">
        <f>SUM(K9:K11)</f>
        <v>202500</v>
      </c>
    </row>
    <row r="13" spans="2:11" ht="29.25" customHeight="1">
      <c r="B13" s="149" t="s">
        <v>76</v>
      </c>
      <c r="C13" s="150" t="s">
        <v>77</v>
      </c>
      <c r="D13" s="150" t="s">
        <v>77</v>
      </c>
      <c r="E13" s="138" t="s">
        <v>75</v>
      </c>
      <c r="F13" s="137">
        <v>45915</v>
      </c>
      <c r="G13" s="95">
        <v>1</v>
      </c>
      <c r="H13" s="99" t="s">
        <v>30</v>
      </c>
      <c r="I13" s="99" t="s">
        <v>57</v>
      </c>
      <c r="J13" s="144">
        <v>45000</v>
      </c>
      <c r="K13" s="151">
        <f t="shared" ref="K13:K14" si="1">J13*G13</f>
        <v>45000</v>
      </c>
    </row>
    <row r="14" spans="2:11" ht="29.25" customHeight="1">
      <c r="B14" s="149" t="s">
        <v>78</v>
      </c>
      <c r="C14" s="150" t="s">
        <v>79</v>
      </c>
      <c r="D14" s="150" t="s">
        <v>79</v>
      </c>
      <c r="E14" s="138" t="s">
        <v>75</v>
      </c>
      <c r="F14" s="137">
        <v>45915</v>
      </c>
      <c r="G14" s="95">
        <v>1</v>
      </c>
      <c r="H14" s="99" t="s">
        <v>30</v>
      </c>
      <c r="I14" s="99" t="s">
        <v>80</v>
      </c>
      <c r="J14" s="144">
        <v>45000</v>
      </c>
      <c r="K14" s="151">
        <f t="shared" si="1"/>
        <v>45000</v>
      </c>
    </row>
    <row r="15" spans="2:11" ht="32.25" customHeight="1">
      <c r="B15" s="145"/>
      <c r="C15" s="145"/>
      <c r="D15" s="145"/>
      <c r="E15" s="146"/>
      <c r="F15" s="145"/>
      <c r="G15" s="145"/>
      <c r="H15" s="145"/>
      <c r="I15" s="145"/>
      <c r="J15" s="147"/>
      <c r="K15" s="152">
        <f>SUM(K13:K14)</f>
        <v>90000</v>
      </c>
    </row>
    <row r="16" spans="2:11" s="141" customFormat="1" ht="51" customHeight="1">
      <c r="B16" s="153" t="s">
        <v>81</v>
      </c>
      <c r="C16" s="153" t="s">
        <v>82</v>
      </c>
      <c r="D16" s="154" t="s">
        <v>83</v>
      </c>
      <c r="E16" s="157" t="s">
        <v>84</v>
      </c>
      <c r="F16" s="137">
        <v>45870</v>
      </c>
      <c r="G16" s="156">
        <v>1</v>
      </c>
      <c r="H16" s="99" t="s">
        <v>30</v>
      </c>
      <c r="I16" s="155" t="s">
        <v>57</v>
      </c>
      <c r="J16" s="158">
        <v>45000</v>
      </c>
      <c r="K16" s="158">
        <v>45000</v>
      </c>
    </row>
    <row r="17" spans="2:11" s="141" customFormat="1" ht="51" customHeight="1">
      <c r="B17" s="153" t="s">
        <v>85</v>
      </c>
      <c r="C17" s="153" t="s">
        <v>86</v>
      </c>
      <c r="D17" s="154" t="s">
        <v>87</v>
      </c>
      <c r="E17" s="157" t="s">
        <v>88</v>
      </c>
      <c r="F17" s="137">
        <v>45870</v>
      </c>
      <c r="G17" s="156">
        <v>1</v>
      </c>
      <c r="H17" s="99" t="s">
        <v>30</v>
      </c>
      <c r="I17" s="155" t="s">
        <v>57</v>
      </c>
      <c r="J17" s="158">
        <v>80000</v>
      </c>
      <c r="K17" s="158">
        <v>80000</v>
      </c>
    </row>
    <row r="18" spans="2:11" s="141" customFormat="1" ht="51" customHeight="1">
      <c r="B18" s="153" t="s">
        <v>89</v>
      </c>
      <c r="C18" s="153" t="s">
        <v>90</v>
      </c>
      <c r="D18" s="154" t="s">
        <v>91</v>
      </c>
      <c r="E18" s="157" t="s">
        <v>92</v>
      </c>
      <c r="F18" s="137">
        <v>45870</v>
      </c>
      <c r="G18" s="156">
        <v>1</v>
      </c>
      <c r="H18" s="99" t="s">
        <v>30</v>
      </c>
      <c r="I18" s="155" t="s">
        <v>57</v>
      </c>
      <c r="J18" s="158">
        <v>25000</v>
      </c>
      <c r="K18" s="158">
        <v>25000</v>
      </c>
    </row>
    <row r="19" spans="2:11" s="141" customFormat="1" ht="51" customHeight="1">
      <c r="B19" s="153" t="s">
        <v>93</v>
      </c>
      <c r="C19" s="153" t="s">
        <v>94</v>
      </c>
      <c r="D19" s="154" t="s">
        <v>95</v>
      </c>
      <c r="E19" s="157" t="s">
        <v>96</v>
      </c>
      <c r="F19" s="137">
        <v>45870</v>
      </c>
      <c r="G19" s="156">
        <v>1</v>
      </c>
      <c r="H19" s="99" t="s">
        <v>30</v>
      </c>
      <c r="I19" s="155" t="s">
        <v>57</v>
      </c>
      <c r="J19" s="158">
        <v>50000</v>
      </c>
      <c r="K19" s="158">
        <v>50000</v>
      </c>
    </row>
    <row r="20" spans="2:11" s="141" customFormat="1" ht="78" customHeight="1">
      <c r="B20" s="153" t="s">
        <v>97</v>
      </c>
      <c r="C20" s="153" t="s">
        <v>98</v>
      </c>
      <c r="D20" s="154" t="s">
        <v>99</v>
      </c>
      <c r="E20" s="157" t="s">
        <v>100</v>
      </c>
      <c r="F20" s="137">
        <v>45870</v>
      </c>
      <c r="G20" s="156">
        <v>1</v>
      </c>
      <c r="H20" s="99" t="s">
        <v>30</v>
      </c>
      <c r="I20" s="155" t="s">
        <v>57</v>
      </c>
      <c r="J20" s="158">
        <v>30000</v>
      </c>
      <c r="K20" s="158">
        <v>30000</v>
      </c>
    </row>
    <row r="21" spans="2:11" ht="51" customHeight="1">
      <c r="B21" s="153" t="s">
        <v>101</v>
      </c>
      <c r="C21" s="153" t="s">
        <v>102</v>
      </c>
      <c r="D21" s="154" t="s">
        <v>103</v>
      </c>
      <c r="E21" s="157" t="s">
        <v>100</v>
      </c>
      <c r="F21" s="137">
        <v>45870</v>
      </c>
      <c r="G21" s="156">
        <v>1</v>
      </c>
      <c r="H21" s="99" t="s">
        <v>30</v>
      </c>
      <c r="I21" s="155" t="s">
        <v>57</v>
      </c>
      <c r="J21" s="158">
        <v>38500</v>
      </c>
      <c r="K21" s="158">
        <v>38500</v>
      </c>
    </row>
    <row r="22" spans="2:11" ht="65.25" customHeight="1">
      <c r="B22" s="153" t="s">
        <v>104</v>
      </c>
      <c r="C22" s="153" t="s">
        <v>105</v>
      </c>
      <c r="D22" s="154" t="s">
        <v>106</v>
      </c>
      <c r="E22" s="157" t="s">
        <v>107</v>
      </c>
      <c r="F22" s="137">
        <v>45870</v>
      </c>
      <c r="G22" s="156">
        <v>1</v>
      </c>
      <c r="H22" s="99" t="s">
        <v>30</v>
      </c>
      <c r="I22" s="155" t="s">
        <v>57</v>
      </c>
      <c r="J22" s="158">
        <v>35000</v>
      </c>
      <c r="K22" s="158">
        <v>35000</v>
      </c>
    </row>
    <row r="23" spans="2:11" ht="32.25" customHeight="1">
      <c r="B23" s="145"/>
      <c r="C23" s="145"/>
      <c r="D23" s="145"/>
      <c r="E23" s="146"/>
      <c r="F23" s="145"/>
      <c r="G23" s="145"/>
      <c r="H23" s="145"/>
      <c r="I23" s="145"/>
      <c r="J23" s="147"/>
      <c r="K23" s="152">
        <f>SUM(K16:K22)</f>
        <v>303500</v>
      </c>
    </row>
    <row r="24" spans="2:11" ht="39" customHeight="1">
      <c r="B24" s="163" t="s">
        <v>108</v>
      </c>
      <c r="C24" s="163" t="s">
        <v>109</v>
      </c>
      <c r="D24" s="163" t="s">
        <v>110</v>
      </c>
      <c r="E24" s="167" t="s">
        <v>111</v>
      </c>
      <c r="F24" s="165">
        <v>45877</v>
      </c>
      <c r="G24" s="156">
        <v>3</v>
      </c>
      <c r="H24" s="99" t="s">
        <v>30</v>
      </c>
      <c r="I24" s="155" t="s">
        <v>57</v>
      </c>
      <c r="J24" s="166">
        <v>15714.29</v>
      </c>
      <c r="K24" s="168">
        <f>J24*G24</f>
        <v>47142.87</v>
      </c>
    </row>
    <row r="25" spans="2:11" ht="39" customHeight="1">
      <c r="B25" s="163" t="s">
        <v>112</v>
      </c>
      <c r="C25" s="163" t="s">
        <v>113</v>
      </c>
      <c r="D25" s="163" t="s">
        <v>110</v>
      </c>
      <c r="E25" s="167" t="s">
        <v>111</v>
      </c>
      <c r="F25" s="165">
        <v>45877</v>
      </c>
      <c r="G25" s="156">
        <v>3</v>
      </c>
      <c r="H25" s="99" t="s">
        <v>30</v>
      </c>
      <c r="I25" s="155" t="s">
        <v>57</v>
      </c>
      <c r="J25" s="166">
        <v>15714.29</v>
      </c>
      <c r="K25" s="168">
        <f t="shared" ref="K25:K31" si="2">J25*G25</f>
        <v>47142.87</v>
      </c>
    </row>
    <row r="26" spans="2:11" ht="39" customHeight="1">
      <c r="B26" s="163" t="s">
        <v>114</v>
      </c>
      <c r="C26" s="163" t="s">
        <v>115</v>
      </c>
      <c r="D26" s="163" t="s">
        <v>110</v>
      </c>
      <c r="E26" s="167" t="s">
        <v>111</v>
      </c>
      <c r="F26" s="165">
        <v>45877</v>
      </c>
      <c r="G26" s="156">
        <v>3</v>
      </c>
      <c r="H26" s="99" t="s">
        <v>30</v>
      </c>
      <c r="I26" s="155" t="s">
        <v>57</v>
      </c>
      <c r="J26" s="166">
        <v>15714.29</v>
      </c>
      <c r="K26" s="168">
        <f t="shared" si="2"/>
        <v>47142.87</v>
      </c>
    </row>
    <row r="27" spans="2:11" ht="39" customHeight="1">
      <c r="B27" s="163" t="s">
        <v>116</v>
      </c>
      <c r="C27" s="163" t="s">
        <v>117</v>
      </c>
      <c r="D27" s="163" t="s">
        <v>110</v>
      </c>
      <c r="E27" s="167" t="s">
        <v>111</v>
      </c>
      <c r="F27" s="165">
        <v>45877</v>
      </c>
      <c r="G27" s="156">
        <v>3</v>
      </c>
      <c r="H27" s="99" t="s">
        <v>30</v>
      </c>
      <c r="I27" s="155" t="s">
        <v>57</v>
      </c>
      <c r="J27" s="166">
        <v>62857.14</v>
      </c>
      <c r="K27" s="168">
        <f t="shared" si="2"/>
        <v>188571.41999999998</v>
      </c>
    </row>
    <row r="28" spans="2:11" ht="39" customHeight="1">
      <c r="B28" s="164" t="s">
        <v>118</v>
      </c>
      <c r="C28" s="164" t="s">
        <v>119</v>
      </c>
      <c r="D28" s="163" t="s">
        <v>119</v>
      </c>
      <c r="E28" s="167" t="s">
        <v>111</v>
      </c>
      <c r="F28" s="165">
        <v>45877</v>
      </c>
      <c r="G28" s="156">
        <v>3</v>
      </c>
      <c r="H28" s="99" t="s">
        <v>30</v>
      </c>
      <c r="I28" s="155" t="s">
        <v>57</v>
      </c>
      <c r="J28" s="166">
        <v>15714.29</v>
      </c>
      <c r="K28" s="168">
        <f t="shared" si="2"/>
        <v>47142.87</v>
      </c>
    </row>
    <row r="29" spans="2:11" ht="39" customHeight="1">
      <c r="B29" s="163" t="s">
        <v>120</v>
      </c>
      <c r="C29" s="163" t="s">
        <v>121</v>
      </c>
      <c r="D29" s="163" t="s">
        <v>121</v>
      </c>
      <c r="E29" s="167" t="s">
        <v>111</v>
      </c>
      <c r="F29" s="165">
        <v>45877</v>
      </c>
      <c r="G29" s="156">
        <v>3</v>
      </c>
      <c r="H29" s="99" t="s">
        <v>30</v>
      </c>
      <c r="I29" s="155" t="s">
        <v>57</v>
      </c>
      <c r="J29" s="166">
        <v>15714.29</v>
      </c>
      <c r="K29" s="168">
        <f t="shared" si="2"/>
        <v>47142.87</v>
      </c>
    </row>
    <row r="30" spans="2:11" ht="39" customHeight="1">
      <c r="B30" s="163" t="s">
        <v>122</v>
      </c>
      <c r="C30" s="163" t="s">
        <v>123</v>
      </c>
      <c r="D30" s="163" t="s">
        <v>123</v>
      </c>
      <c r="E30" s="167" t="s">
        <v>111</v>
      </c>
      <c r="F30" s="165">
        <v>45877</v>
      </c>
      <c r="G30" s="156">
        <v>3</v>
      </c>
      <c r="H30" s="99" t="s">
        <v>30</v>
      </c>
      <c r="I30" s="155" t="s">
        <v>57</v>
      </c>
      <c r="J30" s="166">
        <v>15714.29</v>
      </c>
      <c r="K30" s="168">
        <f t="shared" si="2"/>
        <v>47142.87</v>
      </c>
    </row>
    <row r="31" spans="2:11" ht="39" customHeight="1">
      <c r="B31" s="163" t="s">
        <v>124</v>
      </c>
      <c r="C31" s="163" t="s">
        <v>125</v>
      </c>
      <c r="D31" s="163" t="s">
        <v>126</v>
      </c>
      <c r="E31" s="156" t="s">
        <v>127</v>
      </c>
      <c r="F31" s="165">
        <v>45877</v>
      </c>
      <c r="G31" s="156">
        <v>3</v>
      </c>
      <c r="H31" s="99" t="s">
        <v>30</v>
      </c>
      <c r="I31" s="155" t="s">
        <v>57</v>
      </c>
      <c r="J31" s="166">
        <v>62857.14</v>
      </c>
      <c r="K31" s="168">
        <f t="shared" si="2"/>
        <v>188571.41999999998</v>
      </c>
    </row>
    <row r="32" spans="2:11" ht="32.25" customHeight="1">
      <c r="B32" s="159"/>
      <c r="C32" s="159"/>
      <c r="D32" s="159"/>
      <c r="E32" s="160"/>
      <c r="F32" s="159"/>
      <c r="G32" s="159"/>
      <c r="H32" s="159"/>
      <c r="I32" s="159"/>
      <c r="J32" s="161"/>
      <c r="K32" s="162">
        <f>SUM(K24:K31)</f>
        <v>660000.06000000006</v>
      </c>
    </row>
    <row r="33" spans="1:12" ht="33.75" customHeight="1">
      <c r="B33" s="142" t="s">
        <v>53</v>
      </c>
      <c r="C33" s="142" t="s">
        <v>54</v>
      </c>
      <c r="D33" s="142" t="s">
        <v>55</v>
      </c>
      <c r="E33" s="143" t="s">
        <v>56</v>
      </c>
      <c r="F33" s="137">
        <v>45901</v>
      </c>
      <c r="G33" s="95">
        <v>2</v>
      </c>
      <c r="H33" s="99" t="s">
        <v>30</v>
      </c>
      <c r="I33" s="99" t="s">
        <v>57</v>
      </c>
      <c r="J33" s="144">
        <v>65000</v>
      </c>
      <c r="K33" s="144">
        <f>J33*G33</f>
        <v>130000</v>
      </c>
    </row>
    <row r="34" spans="1:12" ht="33.75" customHeight="1">
      <c r="B34" s="142" t="s">
        <v>58</v>
      </c>
      <c r="C34" s="142" t="s">
        <v>59</v>
      </c>
      <c r="D34" s="142" t="s">
        <v>60</v>
      </c>
      <c r="E34" s="143" t="s">
        <v>61</v>
      </c>
      <c r="F34" s="137">
        <v>45901</v>
      </c>
      <c r="G34" s="95">
        <v>2</v>
      </c>
      <c r="H34" s="99" t="s">
        <v>30</v>
      </c>
      <c r="I34" s="99" t="s">
        <v>57</v>
      </c>
      <c r="J34" s="144">
        <v>70000</v>
      </c>
      <c r="K34" s="144">
        <f t="shared" ref="K34:K37" si="3">J34*G34</f>
        <v>140000</v>
      </c>
    </row>
    <row r="35" spans="1:12" ht="33.75" customHeight="1">
      <c r="B35" s="142" t="s">
        <v>62</v>
      </c>
      <c r="C35" s="142" t="s">
        <v>63</v>
      </c>
      <c r="D35" s="142" t="s">
        <v>64</v>
      </c>
      <c r="E35" s="143" t="s">
        <v>65</v>
      </c>
      <c r="F35" s="137">
        <v>45901</v>
      </c>
      <c r="G35" s="95">
        <v>2</v>
      </c>
      <c r="H35" s="99" t="s">
        <v>30</v>
      </c>
      <c r="I35" s="99" t="s">
        <v>57</v>
      </c>
      <c r="J35" s="144">
        <v>60000</v>
      </c>
      <c r="K35" s="144">
        <f t="shared" si="3"/>
        <v>120000</v>
      </c>
    </row>
    <row r="36" spans="1:12" ht="33.75" customHeight="1">
      <c r="B36" s="142" t="s">
        <v>66</v>
      </c>
      <c r="C36" s="142" t="s">
        <v>67</v>
      </c>
      <c r="D36" s="142" t="s">
        <v>68</v>
      </c>
      <c r="E36" s="143" t="s">
        <v>65</v>
      </c>
      <c r="F36" s="137">
        <v>45901</v>
      </c>
      <c r="G36" s="95">
        <v>2</v>
      </c>
      <c r="H36" s="99" t="s">
        <v>30</v>
      </c>
      <c r="I36" s="99" t="s">
        <v>57</v>
      </c>
      <c r="J36" s="144">
        <v>60000</v>
      </c>
      <c r="K36" s="144">
        <f t="shared" si="3"/>
        <v>120000</v>
      </c>
    </row>
    <row r="37" spans="1:12" ht="33.75" customHeight="1">
      <c r="B37" s="142" t="s">
        <v>69</v>
      </c>
      <c r="C37" s="142" t="s">
        <v>70</v>
      </c>
      <c r="D37" s="142" t="s">
        <v>71</v>
      </c>
      <c r="E37" s="143" t="s">
        <v>72</v>
      </c>
      <c r="F37" s="137">
        <v>45901</v>
      </c>
      <c r="G37" s="95">
        <v>3</v>
      </c>
      <c r="H37" s="99" t="s">
        <v>30</v>
      </c>
      <c r="I37" s="99" t="s">
        <v>57</v>
      </c>
      <c r="J37" s="144">
        <v>45000</v>
      </c>
      <c r="K37" s="144">
        <f t="shared" si="3"/>
        <v>135000</v>
      </c>
    </row>
    <row r="38" spans="1:12" ht="33.75" customHeight="1">
      <c r="B38" s="159"/>
      <c r="C38" s="159"/>
      <c r="D38" s="159"/>
      <c r="E38" s="160"/>
      <c r="F38" s="159"/>
      <c r="G38" s="159"/>
      <c r="H38" s="159"/>
      <c r="I38" s="159"/>
      <c r="J38" s="161"/>
      <c r="K38" s="162">
        <f>SUM(K33:K37)</f>
        <v>645000</v>
      </c>
    </row>
    <row r="39" spans="1:12" ht="33.75" customHeight="1">
      <c r="B39" s="207" t="s">
        <v>128</v>
      </c>
      <c r="C39" s="192" t="s">
        <v>129</v>
      </c>
      <c r="D39" s="192" t="s">
        <v>129</v>
      </c>
      <c r="E39" s="191" t="s">
        <v>130</v>
      </c>
      <c r="F39" s="184">
        <v>45901</v>
      </c>
      <c r="G39" s="186">
        <v>1</v>
      </c>
      <c r="H39" s="99" t="s">
        <v>30</v>
      </c>
      <c r="I39" s="99" t="s">
        <v>57</v>
      </c>
      <c r="J39" s="190">
        <v>25000</v>
      </c>
      <c r="K39" s="185">
        <f>J39*G39</f>
        <v>25000</v>
      </c>
    </row>
    <row r="40" spans="1:12" ht="33.75" customHeight="1">
      <c r="B40" s="207" t="s">
        <v>131</v>
      </c>
      <c r="C40" s="192" t="s">
        <v>132</v>
      </c>
      <c r="D40" s="192" t="s">
        <v>132</v>
      </c>
      <c r="E40" s="183" t="s">
        <v>133</v>
      </c>
      <c r="F40" s="194">
        <v>45901</v>
      </c>
      <c r="G40" s="186">
        <v>1</v>
      </c>
      <c r="H40" s="99" t="s">
        <v>30</v>
      </c>
      <c r="I40" s="99" t="s">
        <v>57</v>
      </c>
      <c r="J40" s="190">
        <v>20000</v>
      </c>
      <c r="K40" s="185">
        <f t="shared" ref="K40:K44" si="4">J40*G40</f>
        <v>20000</v>
      </c>
    </row>
    <row r="41" spans="1:12" ht="33.75" customHeight="1">
      <c r="B41" s="207" t="s">
        <v>134</v>
      </c>
      <c r="C41" s="192" t="s">
        <v>135</v>
      </c>
      <c r="D41" s="192" t="s">
        <v>135</v>
      </c>
      <c r="E41" s="183" t="s">
        <v>136</v>
      </c>
      <c r="F41" s="194">
        <v>45901</v>
      </c>
      <c r="G41" s="186">
        <v>1</v>
      </c>
      <c r="H41" s="99" t="s">
        <v>30</v>
      </c>
      <c r="I41" s="99" t="s">
        <v>57</v>
      </c>
      <c r="J41" s="190">
        <v>35000</v>
      </c>
      <c r="K41" s="185">
        <f t="shared" si="4"/>
        <v>35000</v>
      </c>
    </row>
    <row r="42" spans="1:12" ht="33.75" customHeight="1">
      <c r="B42" s="207" t="s">
        <v>137</v>
      </c>
      <c r="C42" s="192" t="s">
        <v>138</v>
      </c>
      <c r="D42" s="192" t="s">
        <v>138</v>
      </c>
      <c r="E42" s="183" t="s">
        <v>139</v>
      </c>
      <c r="F42" s="194">
        <v>45901</v>
      </c>
      <c r="G42" s="186">
        <v>1</v>
      </c>
      <c r="H42" s="99" t="s">
        <v>30</v>
      </c>
      <c r="I42" s="99" t="s">
        <v>57</v>
      </c>
      <c r="J42" s="190">
        <v>70000</v>
      </c>
      <c r="K42" s="185">
        <f t="shared" si="4"/>
        <v>70000</v>
      </c>
    </row>
    <row r="43" spans="1:12" s="179" customFormat="1" ht="34.5" customHeight="1">
      <c r="B43" s="208" t="s">
        <v>140</v>
      </c>
      <c r="C43" s="192" t="s">
        <v>141</v>
      </c>
      <c r="D43" s="192" t="s">
        <v>141</v>
      </c>
      <c r="E43" s="195" t="s">
        <v>142</v>
      </c>
      <c r="F43" s="193">
        <v>45901</v>
      </c>
      <c r="G43" s="187">
        <v>1</v>
      </c>
      <c r="H43" s="188" t="s">
        <v>30</v>
      </c>
      <c r="I43" s="188" t="s">
        <v>57</v>
      </c>
      <c r="J43" s="190">
        <v>25000</v>
      </c>
      <c r="K43" s="185">
        <f t="shared" si="4"/>
        <v>25000</v>
      </c>
    </row>
    <row r="44" spans="1:12" s="179" customFormat="1" ht="34.5" customHeight="1">
      <c r="B44" s="209" t="s">
        <v>143</v>
      </c>
      <c r="C44" s="192" t="s">
        <v>144</v>
      </c>
      <c r="D44" s="192" t="s">
        <v>144</v>
      </c>
      <c r="E44" s="183" t="s">
        <v>145</v>
      </c>
      <c r="F44" s="193">
        <v>45901</v>
      </c>
      <c r="G44" s="189">
        <v>1</v>
      </c>
      <c r="H44" s="188" t="s">
        <v>30</v>
      </c>
      <c r="I44" s="188" t="s">
        <v>80</v>
      </c>
      <c r="J44" s="190">
        <v>25000</v>
      </c>
      <c r="K44" s="185">
        <f t="shared" si="4"/>
        <v>25000</v>
      </c>
    </row>
    <row r="45" spans="1:12" s="179" customFormat="1" ht="30.75" customHeight="1">
      <c r="A45" s="98"/>
      <c r="B45" s="159"/>
      <c r="C45" s="159"/>
      <c r="D45" s="159"/>
      <c r="E45" s="160"/>
      <c r="F45" s="159"/>
      <c r="G45" s="159"/>
      <c r="H45" s="159"/>
      <c r="I45" s="159"/>
      <c r="J45" s="161"/>
      <c r="K45" s="162">
        <f>SUM(K39:K44)</f>
        <v>200000</v>
      </c>
      <c r="L45" s="98"/>
    </row>
    <row r="46" spans="1:12" s="179" customFormat="1" ht="34.5" customHeight="1">
      <c r="B46" s="196" t="s">
        <v>146</v>
      </c>
      <c r="C46" s="197" t="s">
        <v>147</v>
      </c>
      <c r="D46" s="197" t="s">
        <v>148</v>
      </c>
      <c r="E46" s="198" t="s">
        <v>149</v>
      </c>
      <c r="F46" s="184">
        <v>45921</v>
      </c>
      <c r="G46" s="199">
        <v>4.5</v>
      </c>
      <c r="H46" s="200" t="s">
        <v>30</v>
      </c>
      <c r="I46" s="206" t="s">
        <v>80</v>
      </c>
      <c r="J46" s="201">
        <v>45000</v>
      </c>
      <c r="K46" s="202">
        <f t="shared" ref="K46" si="5">J46*G46</f>
        <v>202500</v>
      </c>
    </row>
    <row r="47" spans="1:12" ht="48" customHeight="1">
      <c r="G47" s="203" t="s">
        <v>150</v>
      </c>
      <c r="H47" s="204"/>
      <c r="I47" s="204"/>
      <c r="J47" s="204"/>
      <c r="K47" s="205">
        <f>K45+K38+K32+K23+K15+K12+K8+K46</f>
        <v>2603500.06</v>
      </c>
      <c r="L47" s="100"/>
    </row>
    <row r="48" spans="1:12">
      <c r="L48" s="100"/>
    </row>
    <row r="49" spans="7:12" ht="47.25" customHeight="1">
      <c r="G49" s="175" t="s">
        <v>151</v>
      </c>
      <c r="H49" s="176">
        <v>2600000</v>
      </c>
      <c r="L49" s="100"/>
    </row>
    <row r="50" spans="7:12" ht="45.75" customHeight="1">
      <c r="G50" s="177" t="s">
        <v>152</v>
      </c>
      <c r="H50" s="178">
        <f>H49-K47</f>
        <v>-3500.0600000000559</v>
      </c>
    </row>
  </sheetData>
  <phoneticPr fontId="4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E7CEF-6982-48C1-9997-8CC16695872E}">
  <dimension ref="A1:T298"/>
  <sheetViews>
    <sheetView workbookViewId="0">
      <selection activeCell="C7" sqref="C7:C11"/>
    </sheetView>
  </sheetViews>
  <sheetFormatPr baseColWidth="10" defaultColWidth="8.83203125" defaultRowHeight="15"/>
  <cols>
    <col min="1" max="1" width="1.5" bestFit="1" customWidth="1"/>
    <col min="2" max="2" width="19.1640625" customWidth="1"/>
    <col min="3" max="3" width="6.5" customWidth="1"/>
    <col min="4" max="4" width="20.83203125" bestFit="1" customWidth="1"/>
    <col min="5" max="5" width="16" customWidth="1"/>
    <col min="6" max="6" width="16.83203125" customWidth="1"/>
    <col min="7" max="7" width="0.5" style="2" customWidth="1"/>
    <col min="8" max="8" width="13.1640625" customWidth="1"/>
    <col min="9" max="9" width="17.1640625" style="1" customWidth="1"/>
    <col min="10" max="10" width="15.5" bestFit="1" customWidth="1"/>
    <col min="11" max="11" width="15.5" customWidth="1"/>
    <col min="12" max="12" width="0.5" style="2" customWidth="1"/>
    <col min="13" max="13" width="10.5" customWidth="1"/>
    <col min="14" max="14" width="5.5" bestFit="1" customWidth="1"/>
    <col min="15" max="15" width="9.5" style="1" bestFit="1" customWidth="1"/>
    <col min="16" max="18" width="8" style="1" customWidth="1"/>
    <col min="19" max="19" width="20.83203125" bestFit="1" customWidth="1"/>
    <col min="20" max="20" width="39.1640625" bestFit="1" customWidth="1"/>
  </cols>
  <sheetData>
    <row r="1" spans="1:19">
      <c r="A1" s="46" t="s">
        <v>153</v>
      </c>
      <c r="B1" s="46"/>
      <c r="C1" s="46"/>
      <c r="D1" s="46"/>
      <c r="E1" s="46"/>
      <c r="F1" s="46"/>
      <c r="G1" s="46"/>
      <c r="H1" s="46"/>
      <c r="J1" s="46"/>
      <c r="K1" s="46"/>
      <c r="L1"/>
      <c r="M1" s="10"/>
      <c r="N1" s="1"/>
      <c r="O1" s="10"/>
      <c r="P1" s="10"/>
      <c r="Q1" s="10"/>
    </row>
    <row r="2" spans="1:19" ht="16" thickBot="1">
      <c r="A2" s="46"/>
      <c r="B2" s="46"/>
      <c r="C2" s="46"/>
      <c r="D2" s="46"/>
      <c r="E2" s="46"/>
      <c r="F2" s="46"/>
      <c r="G2" s="46"/>
      <c r="H2" s="46"/>
      <c r="J2" s="46"/>
      <c r="K2" s="46"/>
      <c r="L2"/>
      <c r="M2" s="10"/>
      <c r="N2" s="1"/>
      <c r="O2" s="10"/>
      <c r="P2" s="10"/>
      <c r="Q2" s="10"/>
    </row>
    <row r="3" spans="1:19" ht="24">
      <c r="A3" s="12"/>
      <c r="B3" s="45" t="s">
        <v>154</v>
      </c>
      <c r="C3" s="59"/>
      <c r="D3" s="59"/>
      <c r="G3" s="68"/>
      <c r="H3" s="68"/>
      <c r="I3" s="14"/>
      <c r="L3" s="14"/>
      <c r="M3" s="13"/>
      <c r="N3" s="13"/>
      <c r="O3" s="14"/>
      <c r="P3" s="14"/>
      <c r="Q3" s="14"/>
      <c r="R3" s="14"/>
      <c r="S3" s="62"/>
    </row>
    <row r="4" spans="1:19" ht="16" thickBot="1">
      <c r="A4" s="15"/>
      <c r="B4" s="36"/>
      <c r="C4" s="37"/>
      <c r="D4" s="37"/>
      <c r="E4" s="37"/>
      <c r="F4" s="37"/>
      <c r="G4" s="39"/>
      <c r="H4" s="37"/>
      <c r="I4" s="39"/>
      <c r="J4" s="37"/>
      <c r="K4" s="37"/>
      <c r="L4" s="39"/>
      <c r="M4" s="37"/>
      <c r="N4" s="37"/>
      <c r="O4" s="39"/>
      <c r="P4" s="39"/>
      <c r="Q4" s="39"/>
      <c r="R4" s="39"/>
      <c r="S4" s="40"/>
    </row>
    <row r="5" spans="1:19" s="7" customFormat="1" ht="19">
      <c r="A5" s="17"/>
      <c r="B5" s="41" t="s">
        <v>155</v>
      </c>
      <c r="C5" s="60"/>
      <c r="D5" s="60"/>
      <c r="E5" s="60"/>
      <c r="G5" s="18"/>
      <c r="H5" s="19" t="s">
        <v>156</v>
      </c>
      <c r="I5" s="20"/>
      <c r="J5" s="60"/>
      <c r="K5" s="60"/>
      <c r="L5" s="18"/>
      <c r="M5" s="8" t="s">
        <v>157</v>
      </c>
      <c r="N5" s="8"/>
      <c r="O5" s="20"/>
      <c r="P5" s="20"/>
      <c r="Q5" s="20"/>
      <c r="R5" s="20"/>
      <c r="S5" s="21"/>
    </row>
    <row r="6" spans="1:19">
      <c r="A6" s="15"/>
      <c r="B6" s="42"/>
      <c r="C6" s="61"/>
      <c r="D6" s="61"/>
      <c r="E6" s="61"/>
      <c r="H6" s="22"/>
      <c r="J6" s="61"/>
      <c r="K6" s="61"/>
      <c r="S6" s="16"/>
    </row>
    <row r="7" spans="1:19" s="7" customFormat="1" ht="19">
      <c r="A7" s="17"/>
      <c r="B7" s="43" t="s">
        <v>158</v>
      </c>
      <c r="C7" s="55" t="s">
        <v>159</v>
      </c>
      <c r="D7" s="55" t="s">
        <v>160</v>
      </c>
      <c r="E7" s="55" t="s">
        <v>161</v>
      </c>
      <c r="F7" s="23" t="s">
        <v>162</v>
      </c>
      <c r="G7" s="24"/>
      <c r="H7" s="25" t="s">
        <v>158</v>
      </c>
      <c r="I7" s="23" t="s">
        <v>162</v>
      </c>
      <c r="J7" s="55" t="s">
        <v>163</v>
      </c>
      <c r="K7" s="55" t="s">
        <v>164</v>
      </c>
      <c r="L7" s="24"/>
      <c r="M7" s="25" t="s">
        <v>158</v>
      </c>
      <c r="N7" s="25"/>
      <c r="O7" s="23" t="s">
        <v>162</v>
      </c>
      <c r="P7" s="26" t="s">
        <v>165</v>
      </c>
      <c r="Q7" s="11" t="s">
        <v>0</v>
      </c>
      <c r="R7" s="11" t="s">
        <v>166</v>
      </c>
      <c r="S7" s="54" t="s">
        <v>167</v>
      </c>
    </row>
    <row r="8" spans="1:19" s="8" customFormat="1" ht="19">
      <c r="A8" s="27"/>
      <c r="B8" s="27"/>
      <c r="F8" s="28">
        <v>100</v>
      </c>
      <c r="G8" s="29"/>
      <c r="H8" s="30"/>
      <c r="I8" s="28">
        <v>200</v>
      </c>
      <c r="L8" s="31"/>
      <c r="O8" s="28">
        <f>SUM(I8*15%)</f>
        <v>30</v>
      </c>
      <c r="P8" s="32"/>
      <c r="Q8" s="47"/>
      <c r="R8" s="47"/>
      <c r="S8" s="33"/>
    </row>
    <row r="9" spans="1:19">
      <c r="A9" s="15">
        <v>1</v>
      </c>
      <c r="B9" s="64">
        <v>20</v>
      </c>
      <c r="C9" s="63">
        <v>2</v>
      </c>
      <c r="D9" s="65" t="s">
        <v>168</v>
      </c>
      <c r="E9" s="65" t="s">
        <v>169</v>
      </c>
      <c r="G9" s="3"/>
      <c r="H9" s="88">
        <f>SUM(B9*C9)</f>
        <v>40</v>
      </c>
      <c r="J9" s="65"/>
      <c r="K9" s="65"/>
      <c r="M9" s="88">
        <f>SUM(H9*N9)</f>
        <v>6</v>
      </c>
      <c r="N9" s="9">
        <v>0.15</v>
      </c>
      <c r="P9" s="5"/>
      <c r="Q9" s="48"/>
      <c r="R9" s="67" t="s">
        <v>170</v>
      </c>
      <c r="S9" s="16"/>
    </row>
    <row r="10" spans="1:19">
      <c r="A10" s="15">
        <v>2</v>
      </c>
      <c r="B10" s="64">
        <v>20</v>
      </c>
      <c r="C10" s="10">
        <v>2</v>
      </c>
      <c r="D10" s="10"/>
      <c r="E10" s="66" t="s">
        <v>171</v>
      </c>
      <c r="G10" s="3"/>
      <c r="H10" s="88">
        <f>SUM(B10*C10)</f>
        <v>40</v>
      </c>
      <c r="J10" s="66"/>
      <c r="K10" s="66"/>
      <c r="M10" s="88">
        <f>SUM(H10*N10)</f>
        <v>6</v>
      </c>
      <c r="N10" s="9">
        <v>0.15</v>
      </c>
      <c r="P10" s="5"/>
      <c r="Q10" s="48"/>
      <c r="R10" s="67" t="s">
        <v>170</v>
      </c>
      <c r="S10" s="16"/>
    </row>
    <row r="11" spans="1:19">
      <c r="A11" s="15">
        <v>3</v>
      </c>
      <c r="B11" s="64">
        <v>10</v>
      </c>
      <c r="C11" s="10">
        <v>2</v>
      </c>
      <c r="D11" s="10"/>
      <c r="E11" s="66" t="s">
        <v>171</v>
      </c>
      <c r="G11" s="3"/>
      <c r="H11" s="88">
        <f>SUM(B11*C11)</f>
        <v>20</v>
      </c>
      <c r="J11" s="66"/>
      <c r="K11" s="66"/>
      <c r="M11" s="88">
        <f>SUM(H11*N11)</f>
        <v>3</v>
      </c>
      <c r="N11" s="9">
        <v>0.15</v>
      </c>
      <c r="P11" s="5"/>
      <c r="Q11" s="48"/>
      <c r="R11" s="67" t="s">
        <v>170</v>
      </c>
      <c r="S11" s="16"/>
    </row>
    <row r="12" spans="1:19">
      <c r="A12" s="15">
        <v>4</v>
      </c>
      <c r="B12" s="50"/>
      <c r="C12" s="87"/>
      <c r="D12" s="49"/>
      <c r="E12" s="49"/>
      <c r="H12" s="89"/>
      <c r="J12" s="49"/>
      <c r="K12" s="49"/>
      <c r="M12" s="89"/>
      <c r="N12" s="51"/>
      <c r="P12" s="49" t="s">
        <v>172</v>
      </c>
      <c r="Q12" s="49" t="s">
        <v>172</v>
      </c>
      <c r="R12" s="67" t="s">
        <v>173</v>
      </c>
      <c r="S12" s="52" t="s">
        <v>172</v>
      </c>
    </row>
    <row r="13" spans="1:19">
      <c r="A13" s="15">
        <v>5</v>
      </c>
      <c r="B13" s="50"/>
      <c r="C13" s="87"/>
      <c r="D13" s="49"/>
      <c r="E13" s="49"/>
      <c r="H13" s="89"/>
      <c r="J13" s="49"/>
      <c r="K13" s="49"/>
      <c r="M13" s="89"/>
      <c r="N13" s="51"/>
      <c r="P13" s="49" t="s">
        <v>172</v>
      </c>
      <c r="Q13" s="49" t="s">
        <v>172</v>
      </c>
      <c r="R13" s="67" t="s">
        <v>173</v>
      </c>
      <c r="S13" s="52" t="s">
        <v>172</v>
      </c>
    </row>
    <row r="14" spans="1:19">
      <c r="A14" s="15">
        <v>6</v>
      </c>
      <c r="B14" s="50"/>
      <c r="C14" s="87"/>
      <c r="D14" s="49"/>
      <c r="E14" s="49"/>
      <c r="H14" s="89"/>
      <c r="J14" s="49"/>
      <c r="K14" s="49"/>
      <c r="M14" s="89"/>
      <c r="N14" s="51"/>
      <c r="P14" s="49" t="s">
        <v>172</v>
      </c>
      <c r="Q14" s="49" t="s">
        <v>172</v>
      </c>
      <c r="R14" s="67" t="s">
        <v>173</v>
      </c>
      <c r="S14" s="52" t="s">
        <v>172</v>
      </c>
    </row>
    <row r="15" spans="1:19">
      <c r="A15" s="15"/>
      <c r="B15" s="44"/>
      <c r="C15" s="10"/>
      <c r="D15" s="4"/>
      <c r="E15" s="4"/>
      <c r="H15" s="88"/>
      <c r="J15" s="4"/>
      <c r="K15" s="4"/>
      <c r="M15" s="90"/>
      <c r="N15" s="51"/>
      <c r="P15" s="6"/>
      <c r="Q15" s="6"/>
      <c r="R15" s="6"/>
      <c r="S15" s="53"/>
    </row>
    <row r="16" spans="1:19" s="8" customFormat="1" ht="22">
      <c r="A16" s="27"/>
      <c r="B16" s="27"/>
      <c r="F16" s="34">
        <f>SUM(F8-B9-B10-B11)</f>
        <v>50</v>
      </c>
      <c r="G16" s="35"/>
      <c r="H16" s="88"/>
      <c r="I16" s="34">
        <f>SUM(I8-H9-H10-H11)</f>
        <v>100</v>
      </c>
      <c r="L16" s="35"/>
      <c r="M16" s="91"/>
      <c r="O16" s="34">
        <f>SUM(O8-M9-M10-M11)</f>
        <v>15</v>
      </c>
      <c r="P16" s="20"/>
      <c r="S16" s="33"/>
    </row>
    <row r="17" spans="1:20" ht="16" thickBot="1">
      <c r="A17" s="36"/>
      <c r="B17" s="36"/>
      <c r="C17" s="37"/>
      <c r="D17" s="37"/>
      <c r="E17" s="37"/>
      <c r="F17" s="37"/>
      <c r="G17" s="38"/>
      <c r="H17" s="37"/>
      <c r="I17" s="39"/>
      <c r="J17" s="37"/>
      <c r="K17" s="37"/>
      <c r="L17" s="38"/>
      <c r="M17" s="37"/>
      <c r="N17" s="37"/>
      <c r="O17" s="39"/>
      <c r="P17" s="39"/>
      <c r="Q17" s="39"/>
      <c r="R17" s="39"/>
      <c r="S17" s="40"/>
    </row>
    <row r="18" spans="1:20">
      <c r="E18" s="68" t="s">
        <v>174</v>
      </c>
      <c r="F18" s="68"/>
      <c r="G18" s="1"/>
      <c r="J18" s="68"/>
      <c r="K18" s="68"/>
      <c r="L18" s="1"/>
    </row>
    <row r="19" spans="1:20">
      <c r="E19" s="86" t="s">
        <v>175</v>
      </c>
      <c r="F19" s="86"/>
      <c r="G19" s="1"/>
      <c r="J19" s="86"/>
      <c r="K19" s="86"/>
      <c r="L19" s="1"/>
    </row>
    <row r="20" spans="1:20">
      <c r="G20" s="1"/>
      <c r="L20" s="1"/>
    </row>
    <row r="21" spans="1:20">
      <c r="B21" s="83" t="s">
        <v>176</v>
      </c>
      <c r="C21" s="84"/>
      <c r="D21" s="84"/>
      <c r="E21" s="69"/>
      <c r="F21" s="69"/>
      <c r="G21" s="70"/>
      <c r="H21" s="69"/>
      <c r="I21" s="70"/>
      <c r="J21" s="69"/>
      <c r="K21" s="69"/>
      <c r="L21" s="70"/>
      <c r="M21" s="69"/>
      <c r="N21" s="69"/>
      <c r="O21" s="70"/>
      <c r="P21" s="70"/>
      <c r="Q21" s="70"/>
      <c r="R21" s="70"/>
      <c r="S21" s="71"/>
    </row>
    <row r="22" spans="1:20">
      <c r="B22" s="85"/>
      <c r="C22" s="5"/>
      <c r="D22" s="5"/>
      <c r="G22" s="1"/>
      <c r="L22" s="1"/>
      <c r="S22" s="78"/>
    </row>
    <row r="23" spans="1:20" ht="16">
      <c r="B23" s="72" t="s">
        <v>177</v>
      </c>
      <c r="C23" s="55"/>
      <c r="D23" s="55"/>
      <c r="E23" s="55"/>
      <c r="F23" s="73" t="s">
        <v>178</v>
      </c>
      <c r="G23" s="1"/>
      <c r="H23" s="73" t="s">
        <v>179</v>
      </c>
      <c r="I23" s="11" t="s">
        <v>180</v>
      </c>
      <c r="J23" s="55"/>
      <c r="K23" s="55"/>
      <c r="L23" s="210"/>
      <c r="M23" s="210"/>
      <c r="N23" s="10"/>
      <c r="P23" s="10"/>
      <c r="Q23" s="10"/>
      <c r="R23" s="10"/>
      <c r="S23" s="74"/>
      <c r="T23" s="56"/>
    </row>
    <row r="24" spans="1:20" ht="16">
      <c r="A24" s="57"/>
      <c r="B24" s="72"/>
      <c r="C24" s="75"/>
      <c r="D24" s="75"/>
      <c r="E24" s="75"/>
      <c r="F24" s="56"/>
      <c r="G24" s="1"/>
      <c r="H24" s="1"/>
      <c r="J24" s="75"/>
      <c r="K24" s="75"/>
      <c r="L24" s="210"/>
      <c r="M24" s="210"/>
      <c r="N24" s="10"/>
      <c r="P24" s="10"/>
      <c r="Q24" s="10"/>
      <c r="R24" s="10"/>
      <c r="S24" s="74"/>
      <c r="T24" s="56"/>
    </row>
    <row r="25" spans="1:20">
      <c r="A25" s="56"/>
      <c r="B25" s="76"/>
      <c r="G25" s="1"/>
      <c r="L25" s="210"/>
      <c r="M25" s="210"/>
      <c r="N25" s="10"/>
      <c r="P25" s="10"/>
      <c r="Q25" s="10"/>
      <c r="R25" s="10"/>
      <c r="S25" s="74"/>
      <c r="T25" s="56"/>
    </row>
    <row r="26" spans="1:20" ht="16">
      <c r="B26" s="72" t="s">
        <v>181</v>
      </c>
      <c r="C26" s="55"/>
      <c r="D26" s="55"/>
      <c r="E26" s="55"/>
      <c r="F26" s="11" t="s">
        <v>182</v>
      </c>
      <c r="G26" s="1"/>
      <c r="H26" s="73" t="s">
        <v>0</v>
      </c>
      <c r="I26" s="11" t="s">
        <v>180</v>
      </c>
      <c r="J26" s="55"/>
      <c r="K26" s="55"/>
      <c r="L26" s="210"/>
      <c r="M26" s="210"/>
      <c r="N26" s="10"/>
      <c r="P26" s="10"/>
      <c r="Q26" s="10"/>
      <c r="R26" s="10"/>
      <c r="S26" s="74"/>
      <c r="T26" s="56"/>
    </row>
    <row r="27" spans="1:20">
      <c r="A27" s="58"/>
      <c r="B27" s="77"/>
      <c r="C27" s="10"/>
      <c r="D27" s="10"/>
      <c r="E27" s="10"/>
      <c r="F27" s="56"/>
      <c r="G27" s="1"/>
      <c r="H27" s="56"/>
      <c r="I27" s="56"/>
      <c r="J27" s="10"/>
      <c r="K27" s="10"/>
      <c r="L27" s="210"/>
      <c r="M27" s="210"/>
      <c r="N27" s="10"/>
      <c r="P27" s="10"/>
      <c r="Q27" s="10"/>
      <c r="R27" s="10"/>
      <c r="S27" s="74"/>
      <c r="T27" s="56"/>
    </row>
    <row r="28" spans="1:20">
      <c r="B28" s="76"/>
      <c r="G28" s="1"/>
      <c r="L28" s="1"/>
      <c r="S28" s="78"/>
    </row>
    <row r="29" spans="1:20">
      <c r="B29" s="76"/>
      <c r="G29" s="1"/>
      <c r="L29" s="1"/>
      <c r="S29" s="78"/>
    </row>
    <row r="30" spans="1:20">
      <c r="B30" s="76"/>
      <c r="G30" s="1"/>
      <c r="L30" s="1"/>
      <c r="S30" s="78"/>
    </row>
    <row r="31" spans="1:20">
      <c r="B31" s="76"/>
      <c r="G31" s="1"/>
      <c r="L31" s="1"/>
      <c r="S31" s="78"/>
    </row>
    <row r="32" spans="1:20">
      <c r="B32" s="76"/>
      <c r="G32" s="1"/>
      <c r="L32" s="1"/>
      <c r="S32" s="78"/>
    </row>
    <row r="33" spans="2:19">
      <c r="B33" s="76"/>
      <c r="G33" s="1"/>
      <c r="L33" s="1"/>
      <c r="S33" s="78"/>
    </row>
    <row r="34" spans="2:19">
      <c r="B34" s="76"/>
      <c r="G34" s="1"/>
      <c r="L34" s="1"/>
      <c r="S34" s="78"/>
    </row>
    <row r="35" spans="2:19">
      <c r="B35" s="79"/>
      <c r="C35" s="80"/>
      <c r="D35" s="80"/>
      <c r="E35" s="80"/>
      <c r="F35" s="80"/>
      <c r="G35" s="81"/>
      <c r="H35" s="80"/>
      <c r="I35" s="81"/>
      <c r="J35" s="80"/>
      <c r="K35" s="80"/>
      <c r="L35" s="81"/>
      <c r="M35" s="80"/>
      <c r="N35" s="80"/>
      <c r="O35" s="81"/>
      <c r="P35" s="81"/>
      <c r="Q35" s="81"/>
      <c r="R35" s="81"/>
      <c r="S35" s="82"/>
    </row>
    <row r="36" spans="2:19">
      <c r="G36" s="1"/>
      <c r="L36" s="1"/>
    </row>
    <row r="37" spans="2:19">
      <c r="G37" s="1"/>
      <c r="L37" s="1"/>
    </row>
    <row r="38" spans="2:19">
      <c r="G38" s="1"/>
      <c r="L38" s="1"/>
    </row>
    <row r="39" spans="2:19">
      <c r="G39" s="1"/>
      <c r="L39" s="1"/>
    </row>
    <row r="40" spans="2:19">
      <c r="G40" s="1"/>
      <c r="L40" s="1"/>
    </row>
    <row r="41" spans="2:19">
      <c r="G41" s="1"/>
      <c r="L41" s="1"/>
    </row>
    <row r="42" spans="2:19">
      <c r="G42" s="1"/>
      <c r="L42" s="1"/>
    </row>
    <row r="43" spans="2:19">
      <c r="G43" s="1"/>
      <c r="L43" s="1"/>
    </row>
    <row r="44" spans="2:19">
      <c r="G44" s="1"/>
      <c r="L44" s="1"/>
    </row>
    <row r="45" spans="2:19">
      <c r="G45" s="1"/>
      <c r="L45" s="1"/>
    </row>
    <row r="46" spans="2:19">
      <c r="G46" s="1"/>
      <c r="L46" s="1"/>
    </row>
    <row r="47" spans="2:19">
      <c r="G47" s="1"/>
      <c r="L47" s="1"/>
    </row>
    <row r="48" spans="2:19">
      <c r="G48" s="1"/>
      <c r="L48" s="1"/>
    </row>
    <row r="49" spans="7:12">
      <c r="G49" s="1"/>
      <c r="L49" s="1"/>
    </row>
    <row r="50" spans="7:12">
      <c r="G50" s="1"/>
      <c r="L50" s="1"/>
    </row>
    <row r="51" spans="7:12">
      <c r="G51" s="1"/>
      <c r="L51" s="1"/>
    </row>
    <row r="52" spans="7:12">
      <c r="G52" s="1"/>
      <c r="L52" s="1"/>
    </row>
    <row r="53" spans="7:12">
      <c r="G53" s="1"/>
      <c r="L53" s="1"/>
    </row>
    <row r="54" spans="7:12">
      <c r="G54" s="1"/>
      <c r="L54" s="1"/>
    </row>
    <row r="55" spans="7:12">
      <c r="G55" s="1"/>
      <c r="L55" s="1"/>
    </row>
    <row r="56" spans="7:12">
      <c r="G56" s="1"/>
      <c r="L56" s="1"/>
    </row>
    <row r="57" spans="7:12">
      <c r="G57" s="1"/>
      <c r="L57" s="1"/>
    </row>
    <row r="58" spans="7:12">
      <c r="G58" s="1"/>
      <c r="L58" s="1"/>
    </row>
    <row r="59" spans="7:12">
      <c r="G59" s="1"/>
      <c r="L59" s="1"/>
    </row>
    <row r="60" spans="7:12">
      <c r="G60" s="1"/>
      <c r="L60" s="1"/>
    </row>
    <row r="61" spans="7:12">
      <c r="G61" s="1"/>
      <c r="L61" s="1"/>
    </row>
    <row r="62" spans="7:12">
      <c r="G62" s="1"/>
      <c r="L62" s="1"/>
    </row>
    <row r="63" spans="7:12">
      <c r="G63" s="1"/>
      <c r="L63" s="1"/>
    </row>
    <row r="64" spans="7:12">
      <c r="G64" s="1"/>
      <c r="L64" s="1"/>
    </row>
    <row r="65" spans="7:12">
      <c r="G65" s="1"/>
      <c r="L65" s="1"/>
    </row>
    <row r="66" spans="7:12">
      <c r="G66" s="1"/>
      <c r="L66" s="1"/>
    </row>
    <row r="67" spans="7:12">
      <c r="G67" s="1"/>
      <c r="L67" s="1"/>
    </row>
    <row r="68" spans="7:12">
      <c r="G68" s="1"/>
      <c r="L68" s="1"/>
    </row>
    <row r="69" spans="7:12">
      <c r="G69" s="1"/>
      <c r="L69" s="1"/>
    </row>
    <row r="70" spans="7:12">
      <c r="G70" s="1"/>
      <c r="L70" s="1"/>
    </row>
    <row r="71" spans="7:12">
      <c r="G71" s="1"/>
      <c r="L71" s="1"/>
    </row>
    <row r="72" spans="7:12">
      <c r="G72" s="1"/>
      <c r="L72" s="1"/>
    </row>
    <row r="73" spans="7:12">
      <c r="G73" s="1"/>
      <c r="L73" s="1"/>
    </row>
    <row r="74" spans="7:12">
      <c r="G74" s="1"/>
      <c r="L74" s="1"/>
    </row>
    <row r="75" spans="7:12">
      <c r="G75" s="1"/>
      <c r="L75" s="1"/>
    </row>
    <row r="76" spans="7:12">
      <c r="G76" s="1"/>
      <c r="L76" s="1"/>
    </row>
    <row r="77" spans="7:12">
      <c r="G77" s="1"/>
      <c r="L77" s="1"/>
    </row>
    <row r="78" spans="7:12">
      <c r="G78" s="1"/>
      <c r="L78" s="1"/>
    </row>
    <row r="79" spans="7:12">
      <c r="G79" s="1"/>
      <c r="L79" s="1"/>
    </row>
    <row r="80" spans="7:12">
      <c r="G80" s="1"/>
      <c r="L80" s="1"/>
    </row>
    <row r="81" spans="7:12">
      <c r="G81" s="1"/>
      <c r="L81" s="1"/>
    </row>
    <row r="82" spans="7:12">
      <c r="G82" s="1"/>
      <c r="L82" s="1"/>
    </row>
    <row r="83" spans="7:12">
      <c r="G83" s="1"/>
      <c r="L83" s="1"/>
    </row>
    <row r="84" spans="7:12">
      <c r="G84" s="1"/>
      <c r="L84" s="1"/>
    </row>
    <row r="85" spans="7:12">
      <c r="G85" s="1"/>
      <c r="L85" s="1"/>
    </row>
    <row r="86" spans="7:12">
      <c r="G86" s="1"/>
      <c r="L86" s="1"/>
    </row>
    <row r="87" spans="7:12">
      <c r="G87" s="1"/>
      <c r="L87" s="1"/>
    </row>
    <row r="88" spans="7:12">
      <c r="G88" s="1"/>
      <c r="L88" s="1"/>
    </row>
    <row r="89" spans="7:12">
      <c r="G89" s="1"/>
      <c r="L89" s="1"/>
    </row>
    <row r="90" spans="7:12">
      <c r="G90" s="1"/>
      <c r="L90" s="1"/>
    </row>
    <row r="91" spans="7:12">
      <c r="G91" s="1"/>
      <c r="L91" s="1"/>
    </row>
    <row r="92" spans="7:12">
      <c r="G92" s="1"/>
      <c r="L92" s="1"/>
    </row>
    <row r="93" spans="7:12">
      <c r="G93" s="1"/>
      <c r="L93" s="1"/>
    </row>
    <row r="94" spans="7:12">
      <c r="G94" s="1"/>
      <c r="L94" s="1"/>
    </row>
    <row r="95" spans="7:12">
      <c r="G95" s="1"/>
      <c r="L95" s="1"/>
    </row>
    <row r="96" spans="7:12">
      <c r="G96" s="1"/>
      <c r="L96" s="1"/>
    </row>
    <row r="97" spans="7:12">
      <c r="G97" s="1"/>
      <c r="L97" s="1"/>
    </row>
    <row r="98" spans="7:12">
      <c r="G98" s="1"/>
      <c r="L98" s="1"/>
    </row>
    <row r="99" spans="7:12">
      <c r="G99" s="1"/>
      <c r="L99" s="1"/>
    </row>
    <row r="100" spans="7:12">
      <c r="G100" s="1"/>
      <c r="L100" s="1"/>
    </row>
    <row r="101" spans="7:12">
      <c r="G101" s="1"/>
      <c r="L101" s="1"/>
    </row>
    <row r="102" spans="7:12">
      <c r="G102" s="1"/>
      <c r="L102" s="1"/>
    </row>
    <row r="103" spans="7:12">
      <c r="G103" s="1"/>
      <c r="L103" s="1"/>
    </row>
    <row r="104" spans="7:12">
      <c r="G104" s="1"/>
      <c r="L104" s="1"/>
    </row>
    <row r="105" spans="7:12">
      <c r="G105" s="1"/>
      <c r="L105" s="1"/>
    </row>
    <row r="106" spans="7:12">
      <c r="G106" s="1"/>
      <c r="L106" s="1"/>
    </row>
    <row r="107" spans="7:12">
      <c r="G107" s="1"/>
      <c r="L107" s="1"/>
    </row>
    <row r="108" spans="7:12">
      <c r="G108" s="1"/>
      <c r="L108" s="1"/>
    </row>
    <row r="109" spans="7:12">
      <c r="G109" s="1"/>
      <c r="L109" s="1"/>
    </row>
    <row r="110" spans="7:12">
      <c r="G110" s="1"/>
      <c r="L110" s="1"/>
    </row>
    <row r="111" spans="7:12">
      <c r="G111" s="1"/>
      <c r="L111" s="1"/>
    </row>
    <row r="112" spans="7:12">
      <c r="G112" s="1"/>
      <c r="L112" s="1"/>
    </row>
    <row r="113" spans="7:12">
      <c r="G113" s="1"/>
      <c r="L113" s="1"/>
    </row>
    <row r="114" spans="7:12">
      <c r="G114" s="1"/>
      <c r="L114" s="1"/>
    </row>
    <row r="115" spans="7:12">
      <c r="G115" s="1"/>
      <c r="L115" s="1"/>
    </row>
    <row r="116" spans="7:12">
      <c r="G116" s="1"/>
      <c r="L116" s="1"/>
    </row>
    <row r="117" spans="7:12">
      <c r="G117" s="1"/>
      <c r="L117" s="1"/>
    </row>
    <row r="118" spans="7:12">
      <c r="G118" s="1"/>
      <c r="L118" s="1"/>
    </row>
    <row r="119" spans="7:12">
      <c r="G119" s="1"/>
      <c r="L119" s="1"/>
    </row>
    <row r="120" spans="7:12">
      <c r="G120" s="1"/>
      <c r="L120" s="1"/>
    </row>
    <row r="121" spans="7:12">
      <c r="G121" s="1"/>
      <c r="L121" s="1"/>
    </row>
    <row r="122" spans="7:12">
      <c r="G122" s="1"/>
      <c r="L122" s="1"/>
    </row>
    <row r="123" spans="7:12">
      <c r="G123" s="1"/>
      <c r="L123" s="1"/>
    </row>
    <row r="124" spans="7:12">
      <c r="G124" s="1"/>
      <c r="L124" s="1"/>
    </row>
    <row r="125" spans="7:12">
      <c r="G125" s="1"/>
      <c r="L125" s="1"/>
    </row>
    <row r="126" spans="7:12">
      <c r="G126" s="1"/>
      <c r="L126" s="1"/>
    </row>
    <row r="127" spans="7:12">
      <c r="G127" s="1"/>
      <c r="L127" s="1"/>
    </row>
    <row r="128" spans="7:12">
      <c r="G128" s="1"/>
      <c r="L128" s="1"/>
    </row>
    <row r="129" spans="7:12">
      <c r="G129" s="1"/>
      <c r="L129" s="1"/>
    </row>
    <row r="130" spans="7:12">
      <c r="G130" s="1"/>
      <c r="L130" s="1"/>
    </row>
    <row r="131" spans="7:12">
      <c r="G131" s="1"/>
      <c r="L131" s="1"/>
    </row>
    <row r="132" spans="7:12">
      <c r="G132" s="1"/>
      <c r="L132" s="1"/>
    </row>
    <row r="133" spans="7:12">
      <c r="G133" s="1"/>
      <c r="L133" s="1"/>
    </row>
    <row r="134" spans="7:12">
      <c r="G134" s="1"/>
      <c r="L134" s="1"/>
    </row>
    <row r="135" spans="7:12">
      <c r="G135" s="1"/>
      <c r="L135" s="1"/>
    </row>
    <row r="136" spans="7:12">
      <c r="G136" s="1"/>
      <c r="L136" s="1"/>
    </row>
    <row r="137" spans="7:12">
      <c r="G137" s="1"/>
      <c r="L137" s="1"/>
    </row>
    <row r="138" spans="7:12">
      <c r="G138" s="1"/>
      <c r="L138" s="1"/>
    </row>
    <row r="139" spans="7:12">
      <c r="G139" s="1"/>
      <c r="L139" s="1"/>
    </row>
    <row r="140" spans="7:12">
      <c r="G140" s="1"/>
      <c r="L140" s="1"/>
    </row>
    <row r="141" spans="7:12">
      <c r="G141" s="1"/>
      <c r="L141" s="1"/>
    </row>
    <row r="142" spans="7:12">
      <c r="G142" s="1"/>
      <c r="L142" s="1"/>
    </row>
    <row r="143" spans="7:12">
      <c r="G143" s="1"/>
      <c r="L143" s="1"/>
    </row>
    <row r="144" spans="7:12">
      <c r="G144" s="1"/>
      <c r="L144" s="1"/>
    </row>
    <row r="145" spans="7:12">
      <c r="G145" s="1"/>
      <c r="L145" s="1"/>
    </row>
    <row r="146" spans="7:12">
      <c r="G146" s="1"/>
      <c r="L146" s="1"/>
    </row>
    <row r="147" spans="7:12">
      <c r="G147" s="1"/>
      <c r="L147" s="1"/>
    </row>
    <row r="148" spans="7:12">
      <c r="G148" s="1"/>
      <c r="L148" s="1"/>
    </row>
    <row r="149" spans="7:12">
      <c r="G149" s="1"/>
      <c r="L149" s="1"/>
    </row>
    <row r="150" spans="7:12">
      <c r="G150" s="1"/>
      <c r="L150" s="1"/>
    </row>
    <row r="151" spans="7:12">
      <c r="G151" s="1"/>
      <c r="L151" s="1"/>
    </row>
    <row r="152" spans="7:12">
      <c r="G152" s="1"/>
      <c r="L152" s="1"/>
    </row>
    <row r="153" spans="7:12">
      <c r="G153" s="1"/>
      <c r="L153" s="1"/>
    </row>
    <row r="154" spans="7:12">
      <c r="G154" s="1"/>
      <c r="L154" s="1"/>
    </row>
    <row r="155" spans="7:12">
      <c r="G155" s="1"/>
      <c r="L155" s="1"/>
    </row>
    <row r="156" spans="7:12">
      <c r="G156" s="1"/>
      <c r="L156" s="1"/>
    </row>
    <row r="157" spans="7:12">
      <c r="G157" s="1"/>
      <c r="L157" s="1"/>
    </row>
    <row r="158" spans="7:12">
      <c r="G158" s="1"/>
      <c r="L158" s="1"/>
    </row>
    <row r="159" spans="7:12">
      <c r="G159" s="1"/>
      <c r="L159" s="1"/>
    </row>
    <row r="160" spans="7:12">
      <c r="G160" s="1"/>
      <c r="L160" s="1"/>
    </row>
    <row r="161" spans="7:12">
      <c r="G161" s="1"/>
      <c r="L161" s="1"/>
    </row>
    <row r="162" spans="7:12">
      <c r="G162" s="1"/>
      <c r="L162" s="1"/>
    </row>
    <row r="163" spans="7:12">
      <c r="G163" s="1"/>
      <c r="L163" s="1"/>
    </row>
    <row r="164" spans="7:12">
      <c r="G164" s="1"/>
      <c r="L164" s="1"/>
    </row>
    <row r="165" spans="7:12">
      <c r="G165" s="1"/>
      <c r="L165" s="1"/>
    </row>
    <row r="166" spans="7:12">
      <c r="G166" s="1"/>
      <c r="L166" s="1"/>
    </row>
    <row r="167" spans="7:12">
      <c r="G167" s="1"/>
      <c r="L167" s="1"/>
    </row>
    <row r="168" spans="7:12">
      <c r="G168" s="1"/>
      <c r="L168" s="1"/>
    </row>
    <row r="169" spans="7:12">
      <c r="G169" s="1"/>
      <c r="L169" s="1"/>
    </row>
    <row r="170" spans="7:12">
      <c r="G170" s="1"/>
      <c r="L170" s="1"/>
    </row>
    <row r="171" spans="7:12">
      <c r="G171" s="1"/>
      <c r="L171" s="1"/>
    </row>
    <row r="172" spans="7:12">
      <c r="G172" s="1"/>
      <c r="L172" s="1"/>
    </row>
    <row r="173" spans="7:12">
      <c r="G173" s="1"/>
      <c r="L173" s="1"/>
    </row>
    <row r="174" spans="7:12">
      <c r="G174" s="1"/>
      <c r="L174" s="1"/>
    </row>
    <row r="175" spans="7:12">
      <c r="G175" s="1"/>
      <c r="L175" s="1"/>
    </row>
    <row r="176" spans="7:12">
      <c r="G176" s="1"/>
      <c r="L176" s="1"/>
    </row>
    <row r="177" spans="7:12">
      <c r="G177" s="1"/>
      <c r="L177" s="1"/>
    </row>
    <row r="178" spans="7:12">
      <c r="G178" s="1"/>
      <c r="L178" s="1"/>
    </row>
    <row r="179" spans="7:12">
      <c r="G179" s="1"/>
      <c r="L179" s="1"/>
    </row>
    <row r="180" spans="7:12">
      <c r="G180" s="1"/>
      <c r="L180" s="1"/>
    </row>
    <row r="181" spans="7:12">
      <c r="G181" s="1"/>
      <c r="L181" s="1"/>
    </row>
    <row r="182" spans="7:12">
      <c r="G182" s="1"/>
      <c r="L182" s="1"/>
    </row>
    <row r="183" spans="7:12">
      <c r="G183" s="1"/>
      <c r="L183" s="1"/>
    </row>
    <row r="184" spans="7:12">
      <c r="G184" s="1"/>
      <c r="L184" s="1"/>
    </row>
    <row r="185" spans="7:12">
      <c r="G185" s="1"/>
      <c r="L185" s="1"/>
    </row>
    <row r="186" spans="7:12">
      <c r="G186" s="1"/>
      <c r="L186" s="1"/>
    </row>
    <row r="187" spans="7:12">
      <c r="G187" s="1"/>
      <c r="L187" s="1"/>
    </row>
    <row r="188" spans="7:12">
      <c r="G188" s="1"/>
      <c r="L188" s="1"/>
    </row>
    <row r="189" spans="7:12">
      <c r="G189" s="1"/>
      <c r="L189" s="1"/>
    </row>
    <row r="190" spans="7:12">
      <c r="G190" s="1"/>
      <c r="L190" s="1"/>
    </row>
    <row r="191" spans="7:12">
      <c r="G191" s="1"/>
      <c r="L191" s="1"/>
    </row>
    <row r="192" spans="7:12">
      <c r="G192" s="1"/>
      <c r="L192" s="1"/>
    </row>
    <row r="193" spans="7:12">
      <c r="G193" s="1"/>
      <c r="L193" s="1"/>
    </row>
    <row r="194" spans="7:12">
      <c r="G194" s="1"/>
      <c r="L194" s="1"/>
    </row>
    <row r="195" spans="7:12">
      <c r="G195" s="1"/>
      <c r="L195" s="1"/>
    </row>
    <row r="196" spans="7:12">
      <c r="G196" s="1"/>
      <c r="L196" s="1"/>
    </row>
    <row r="197" spans="7:12">
      <c r="G197" s="1"/>
      <c r="L197" s="1"/>
    </row>
    <row r="198" spans="7:12">
      <c r="G198" s="1"/>
      <c r="L198" s="1"/>
    </row>
    <row r="199" spans="7:12">
      <c r="G199" s="1"/>
      <c r="L199" s="1"/>
    </row>
    <row r="200" spans="7:12">
      <c r="G200" s="1"/>
      <c r="L200" s="1"/>
    </row>
    <row r="201" spans="7:12">
      <c r="G201" s="1"/>
      <c r="L201" s="1"/>
    </row>
    <row r="202" spans="7:12">
      <c r="G202" s="1"/>
      <c r="L202" s="1"/>
    </row>
    <row r="203" spans="7:12">
      <c r="G203" s="1"/>
      <c r="L203" s="1"/>
    </row>
    <row r="204" spans="7:12">
      <c r="G204" s="1"/>
      <c r="L204" s="1"/>
    </row>
    <row r="205" spans="7:12">
      <c r="G205" s="1"/>
      <c r="L205" s="1"/>
    </row>
    <row r="206" spans="7:12">
      <c r="G206" s="1"/>
      <c r="L206" s="1"/>
    </row>
    <row r="207" spans="7:12">
      <c r="G207" s="1"/>
      <c r="L207" s="1"/>
    </row>
    <row r="208" spans="7:12">
      <c r="G208" s="1"/>
      <c r="L208" s="1"/>
    </row>
    <row r="209" spans="7:12">
      <c r="G209" s="1"/>
      <c r="L209" s="1"/>
    </row>
    <row r="210" spans="7:12">
      <c r="G210" s="1"/>
      <c r="L210" s="1"/>
    </row>
    <row r="211" spans="7:12">
      <c r="G211" s="1"/>
      <c r="L211" s="1"/>
    </row>
    <row r="212" spans="7:12">
      <c r="G212" s="1"/>
      <c r="L212" s="1"/>
    </row>
    <row r="213" spans="7:12">
      <c r="G213" s="1"/>
      <c r="L213" s="1"/>
    </row>
    <row r="214" spans="7:12">
      <c r="G214" s="1"/>
      <c r="L214" s="1"/>
    </row>
    <row r="215" spans="7:12">
      <c r="G215" s="1"/>
      <c r="L215" s="1"/>
    </row>
    <row r="216" spans="7:12">
      <c r="G216" s="1"/>
      <c r="L216" s="1"/>
    </row>
    <row r="217" spans="7:12">
      <c r="G217" s="1"/>
      <c r="L217" s="1"/>
    </row>
    <row r="218" spans="7:12">
      <c r="G218" s="1"/>
      <c r="L218" s="1"/>
    </row>
    <row r="219" spans="7:12">
      <c r="G219" s="1"/>
      <c r="L219" s="1"/>
    </row>
    <row r="220" spans="7:12">
      <c r="G220" s="1"/>
      <c r="L220" s="1"/>
    </row>
    <row r="221" spans="7:12">
      <c r="G221" s="1"/>
      <c r="L221" s="1"/>
    </row>
    <row r="222" spans="7:12">
      <c r="G222" s="1"/>
      <c r="L222" s="1"/>
    </row>
    <row r="223" spans="7:12">
      <c r="G223" s="1"/>
      <c r="L223" s="1"/>
    </row>
    <row r="224" spans="7:12">
      <c r="G224" s="1"/>
      <c r="L224" s="1"/>
    </row>
    <row r="225" spans="7:12">
      <c r="G225" s="1"/>
      <c r="L225" s="1"/>
    </row>
    <row r="226" spans="7:12">
      <c r="G226" s="1"/>
      <c r="L226" s="1"/>
    </row>
    <row r="227" spans="7:12">
      <c r="G227" s="1"/>
      <c r="L227" s="1"/>
    </row>
    <row r="228" spans="7:12">
      <c r="G228" s="1"/>
      <c r="L228" s="1"/>
    </row>
    <row r="229" spans="7:12">
      <c r="G229" s="1"/>
      <c r="L229" s="1"/>
    </row>
    <row r="230" spans="7:12">
      <c r="G230" s="1"/>
      <c r="L230" s="1"/>
    </row>
    <row r="231" spans="7:12">
      <c r="G231" s="1"/>
      <c r="L231" s="1"/>
    </row>
    <row r="232" spans="7:12">
      <c r="G232" s="1"/>
      <c r="L232" s="1"/>
    </row>
    <row r="233" spans="7:12">
      <c r="G233" s="1"/>
      <c r="L233" s="1"/>
    </row>
    <row r="234" spans="7:12">
      <c r="G234" s="1"/>
      <c r="L234" s="1"/>
    </row>
    <row r="235" spans="7:12">
      <c r="G235" s="1"/>
      <c r="L235" s="1"/>
    </row>
    <row r="236" spans="7:12">
      <c r="G236" s="1"/>
      <c r="L236" s="1"/>
    </row>
    <row r="237" spans="7:12">
      <c r="G237" s="1"/>
      <c r="L237" s="1"/>
    </row>
    <row r="238" spans="7:12">
      <c r="G238" s="1"/>
      <c r="L238" s="1"/>
    </row>
    <row r="239" spans="7:12">
      <c r="G239" s="1"/>
      <c r="L239" s="1"/>
    </row>
    <row r="240" spans="7:12">
      <c r="G240" s="1"/>
      <c r="L240" s="1"/>
    </row>
    <row r="241" spans="7:12">
      <c r="G241" s="1"/>
      <c r="L241" s="1"/>
    </row>
    <row r="242" spans="7:12">
      <c r="G242" s="1"/>
      <c r="L242" s="1"/>
    </row>
    <row r="243" spans="7:12">
      <c r="G243" s="1"/>
      <c r="L243" s="1"/>
    </row>
    <row r="244" spans="7:12">
      <c r="G244" s="1"/>
      <c r="L244" s="1"/>
    </row>
    <row r="245" spans="7:12">
      <c r="G245" s="1"/>
      <c r="L245" s="1"/>
    </row>
    <row r="246" spans="7:12">
      <c r="G246" s="1"/>
      <c r="L246" s="1"/>
    </row>
    <row r="247" spans="7:12">
      <c r="G247" s="1"/>
      <c r="L247" s="1"/>
    </row>
    <row r="248" spans="7:12">
      <c r="G248" s="1"/>
      <c r="L248" s="1"/>
    </row>
    <row r="249" spans="7:12">
      <c r="G249" s="1"/>
      <c r="L249" s="1"/>
    </row>
    <row r="250" spans="7:12">
      <c r="G250" s="1"/>
      <c r="L250" s="1"/>
    </row>
    <row r="251" spans="7:12">
      <c r="G251" s="1"/>
      <c r="L251" s="1"/>
    </row>
    <row r="252" spans="7:12">
      <c r="G252" s="1"/>
      <c r="L252" s="1"/>
    </row>
    <row r="253" spans="7:12">
      <c r="G253" s="1"/>
      <c r="L253" s="1"/>
    </row>
    <row r="254" spans="7:12">
      <c r="G254" s="1"/>
      <c r="L254" s="1"/>
    </row>
    <row r="255" spans="7:12">
      <c r="G255" s="1"/>
      <c r="L255" s="1"/>
    </row>
    <row r="256" spans="7:12">
      <c r="G256" s="1"/>
      <c r="L256" s="1"/>
    </row>
    <row r="257" spans="7:12">
      <c r="G257" s="1"/>
      <c r="L257" s="1"/>
    </row>
    <row r="258" spans="7:12">
      <c r="G258" s="1"/>
      <c r="L258" s="1"/>
    </row>
    <row r="259" spans="7:12">
      <c r="G259" s="1"/>
      <c r="L259" s="1"/>
    </row>
    <row r="260" spans="7:12">
      <c r="G260" s="1"/>
      <c r="L260" s="1"/>
    </row>
    <row r="261" spans="7:12">
      <c r="G261" s="1"/>
      <c r="L261" s="1"/>
    </row>
    <row r="262" spans="7:12">
      <c r="G262" s="1"/>
      <c r="L262" s="1"/>
    </row>
    <row r="263" spans="7:12">
      <c r="G263" s="1"/>
      <c r="L263" s="1"/>
    </row>
    <row r="264" spans="7:12">
      <c r="G264" s="1"/>
      <c r="L264" s="1"/>
    </row>
    <row r="265" spans="7:12">
      <c r="G265" s="1"/>
      <c r="L265" s="1"/>
    </row>
    <row r="266" spans="7:12">
      <c r="G266" s="1"/>
      <c r="L266" s="1"/>
    </row>
    <row r="267" spans="7:12">
      <c r="G267" s="1"/>
      <c r="L267" s="1"/>
    </row>
    <row r="268" spans="7:12">
      <c r="G268" s="1"/>
      <c r="L268" s="1"/>
    </row>
    <row r="269" spans="7:12">
      <c r="G269" s="1"/>
      <c r="L269" s="1"/>
    </row>
    <row r="270" spans="7:12">
      <c r="G270" s="1"/>
      <c r="L270" s="1"/>
    </row>
    <row r="271" spans="7:12">
      <c r="G271" s="1"/>
      <c r="L271" s="1"/>
    </row>
    <row r="272" spans="7:12">
      <c r="G272" s="1"/>
      <c r="L272" s="1"/>
    </row>
    <row r="273" spans="7:12">
      <c r="G273" s="1"/>
      <c r="L273" s="1"/>
    </row>
    <row r="274" spans="7:12">
      <c r="G274" s="1"/>
      <c r="L274" s="1"/>
    </row>
    <row r="275" spans="7:12">
      <c r="G275" s="1"/>
      <c r="L275" s="1"/>
    </row>
    <row r="276" spans="7:12">
      <c r="G276" s="1"/>
      <c r="L276" s="1"/>
    </row>
    <row r="277" spans="7:12">
      <c r="G277" s="1"/>
      <c r="L277" s="1"/>
    </row>
    <row r="278" spans="7:12">
      <c r="G278" s="1"/>
      <c r="L278" s="1"/>
    </row>
    <row r="279" spans="7:12">
      <c r="G279" s="1"/>
      <c r="L279" s="1"/>
    </row>
    <row r="280" spans="7:12">
      <c r="G280" s="1"/>
      <c r="L280" s="1"/>
    </row>
    <row r="281" spans="7:12">
      <c r="G281" s="1"/>
      <c r="L281" s="1"/>
    </row>
    <row r="282" spans="7:12">
      <c r="G282" s="1"/>
      <c r="L282" s="1"/>
    </row>
    <row r="283" spans="7:12">
      <c r="G283" s="1"/>
      <c r="L283" s="1"/>
    </row>
    <row r="284" spans="7:12">
      <c r="G284" s="1"/>
      <c r="L284" s="1"/>
    </row>
    <row r="285" spans="7:12">
      <c r="G285" s="1"/>
      <c r="L285" s="1"/>
    </row>
    <row r="286" spans="7:12">
      <c r="G286" s="1"/>
      <c r="L286" s="1"/>
    </row>
    <row r="287" spans="7:12">
      <c r="G287" s="1"/>
      <c r="L287" s="1"/>
    </row>
    <row r="288" spans="7:12">
      <c r="G288" s="1"/>
      <c r="L288" s="1"/>
    </row>
    <row r="289" spans="7:12">
      <c r="G289" s="1"/>
      <c r="L289" s="1"/>
    </row>
    <row r="290" spans="7:12">
      <c r="G290" s="1"/>
      <c r="L290" s="1"/>
    </row>
    <row r="291" spans="7:12">
      <c r="G291" s="1"/>
      <c r="L291" s="1"/>
    </row>
    <row r="292" spans="7:12">
      <c r="G292" s="1"/>
      <c r="L292" s="1"/>
    </row>
    <row r="293" spans="7:12">
      <c r="G293" s="1"/>
      <c r="L293" s="1"/>
    </row>
    <row r="294" spans="7:12">
      <c r="G294" s="1"/>
      <c r="L294" s="1"/>
    </row>
    <row r="295" spans="7:12">
      <c r="G295" s="1"/>
      <c r="L295" s="1"/>
    </row>
    <row r="296" spans="7:12">
      <c r="G296" s="1"/>
      <c r="L296" s="1"/>
    </row>
    <row r="297" spans="7:12">
      <c r="G297" s="1"/>
      <c r="L297" s="1"/>
    </row>
    <row r="298" spans="7:12">
      <c r="G298" s="1"/>
      <c r="L298" s="1"/>
    </row>
  </sheetData>
  <mergeCells count="5">
    <mergeCell ref="L26:M26"/>
    <mergeCell ref="L27:M27"/>
    <mergeCell ref="L23:M23"/>
    <mergeCell ref="L24:M24"/>
    <mergeCell ref="L25:M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15BFD9FE5C4742802E63535E60CE8F" ma:contentTypeVersion="19" ma:contentTypeDescription="Create a new document." ma:contentTypeScope="" ma:versionID="02ace3814dedc5224df1a2c0e3be2a2d">
  <xsd:schema xmlns:xsd="http://www.w3.org/2001/XMLSchema" xmlns:xs="http://www.w3.org/2001/XMLSchema" xmlns:p="http://schemas.microsoft.com/office/2006/metadata/properties" xmlns:ns2="1ea070b6-cf33-4cde-b7a8-440e9a15230b" xmlns:ns3="23b41f93-dbfd-4aeb-897a-5ca0f926c80e" targetNamespace="http://schemas.microsoft.com/office/2006/metadata/properties" ma:root="true" ma:fieldsID="c6b5ca16dcab4b0bde56105c3e62c417" ns2:_="" ns3:_="">
    <xsd:import namespace="1ea070b6-cf33-4cde-b7a8-440e9a15230b"/>
    <xsd:import namespace="23b41f93-dbfd-4aeb-897a-5ca0f926c80e"/>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070b6-cf33-4cde-b7a8-440e9a1523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a4eba95-0373-4149-ad88-cdb6da7e574c"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b41f93-dbfd-4aeb-897a-5ca0f926c80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82b7bb6-3aaa-4c72-9601-9d461a344c1e}" ma:internalName="TaxCatchAll" ma:showField="CatchAllData" ma:web="23b41f93-dbfd-4aeb-897a-5ca0f926c8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3b41f93-dbfd-4aeb-897a-5ca0f926c80e" xsi:nil="true"/>
    <lcf76f155ced4ddcb4097134ff3c332f xmlns="1ea070b6-cf33-4cde-b7a8-440e9a1523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8EAD76-B26F-452F-BBFC-A6FFDBD11CF5}">
  <ds:schemaRefs>
    <ds:schemaRef ds:uri="http://schemas.microsoft.com/sharepoint/v3/contenttype/forms"/>
  </ds:schemaRefs>
</ds:datastoreItem>
</file>

<file path=customXml/itemProps2.xml><?xml version="1.0" encoding="utf-8"?>
<ds:datastoreItem xmlns:ds="http://schemas.openxmlformats.org/officeDocument/2006/customXml" ds:itemID="{6B50A7D8-C4B5-4ED6-A5EA-317CAC2C6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070b6-cf33-4cde-b7a8-440e9a15230b"/>
    <ds:schemaRef ds:uri="23b41f93-dbfd-4aeb-897a-5ca0f926c8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2126DF-F730-480D-B103-4D2F761EDF59}">
  <ds:schemaRefs>
    <ds:schemaRef ds:uri="http://schemas.microsoft.com/office/infopath/2007/PartnerControls"/>
    <ds:schemaRef ds:uri="http://schemas.openxmlformats.org/package/2006/metadata/core-properties"/>
    <ds:schemaRef ds:uri="http://purl.org/dc/terms/"/>
    <ds:schemaRef ds:uri="1ea070b6-cf33-4cde-b7a8-440e9a15230b"/>
    <ds:schemaRef ds:uri="http://purl.org/dc/elements/1.1/"/>
    <ds:schemaRef ds:uri="http://purl.org/dc/dcmitype/"/>
    <ds:schemaRef ds:uri="http://schemas.microsoft.com/office/2006/documentManagement/types"/>
    <ds:schemaRef ds:uri="23b41f93-dbfd-4aeb-897a-5ca0f926c80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CLIENT SUMMARY</vt:lpstr>
      <vt:lpstr>OUTDOOR MEDIA SCHEDULES</vt:lpstr>
      <vt:lpstr>3.Running Total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Angus Murray-Smith</dc:creator>
  <cp:keywords/>
  <dc:description/>
  <cp:lastModifiedBy>Ashley James</cp:lastModifiedBy>
  <cp:revision/>
  <dcterms:created xsi:type="dcterms:W3CDTF">2021-05-20T08:35:57Z</dcterms:created>
  <dcterms:modified xsi:type="dcterms:W3CDTF">2025-10-16T13:20:50Z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0x010100D515BFD9FE5C4742802E63535E60CE8F</vt:lpwstr>
  </property>
  <property fmtid="{D5CDD505-2E9C-101B-9397-08002B2CF9AE}" pid="3" name="MediaServiceImageTags">
    <vt:lpwstr/>
  </property>
</Properties>
</file>